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N6" i="1" l="1"/>
  <c r="D61" i="1" l="1"/>
  <c r="AQ43" i="1"/>
  <c r="AG35" i="1"/>
  <c r="B38" i="1" l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G47" i="1" s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C50" i="1" l="1"/>
  <c r="AG38" i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<sst xmlns="http://schemas.openxmlformats.org/spreadsheetml/2006/main" count="236" uniqueCount="62">
  <si>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</si>
  <si>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</si>
  <si>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</si>
  <si>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</si>
  <si>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</si>
  <si>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</si>
  <si>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</si>
  <si>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</si>
  <si>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</si>
  <si>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</si>
  <si>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</si>
  <si>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</si>
  <si>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</si>
  <si>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</si>
  <si>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</si>
  <si>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</si>
  <si>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</si>
  <si>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</si>
  <si>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</si>
  <si>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</si>
  <si>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</si>
  <si>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</si>
  <si>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</si>
  <si>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</si>
  <si>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</si>
  <si>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</si>
  <si>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</si>
  <si>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</si>
  <si>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</si>
  <si>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</si>
  <si>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</si>
  <si>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</si>
  <si>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</si>
  <si>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</si>
  <si>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</si>
  <si>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</si>
  <si>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</si>
  <si>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</si>
  <si>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</si>
  <si>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</si>
  <si>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</si>
  <si>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</si>
  <si>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</si>
  <si>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</si>
  <si>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</si>
  <si>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</si>
  <si>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</si>
  <si>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</si>
  <si>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</si>
  <si>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</si>
  <si>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</si>
  <si>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</si>
  <si>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</si>
  <si>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</si>
  <si>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</si>
  <si>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</si>
  <si>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</si>
  <si>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</si>
  <si>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</si>
  <si>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</si>
  <si>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</si>
  <si>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16.04.2021г.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</si>
</sst>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80" zoomScaleNormal="80" zoomScaleSheetLayoutView="80" workbookViewId="0"/>
  </sheetViews>
  <sheetFormatPr defaultColWidth="9.1796875" defaultRowHeight="14.5" x14ac:dyDescent="0.35"/>
  <cols>
    <col min="1" max="1" width="34.7265625" style="1" customWidth="1"/>
    <col min="2" max="2" width="11.26953125" style="1" customWidth="1"/>
    <col min="3" max="3" width="15.26953125" style="1" customWidth="1"/>
    <col min="4" max="4" width="15.453125" style="1" customWidth="1"/>
    <col min="5" max="5" width="8.81640625" style="1" customWidth="1"/>
    <col min="6" max="6" width="9.7265625" style="1" customWidth="1"/>
    <col min="7" max="8" width="14.7265625" style="1" customWidth="1"/>
    <col min="9" max="9" width="8.453125" style="1" customWidth="1"/>
    <col min="10" max="10" width="10" style="1" customWidth="1"/>
    <col min="11" max="11" width="13.54296875" style="1" customWidth="1"/>
    <col min="12" max="12" width="14.1796875" style="1" customWidth="1"/>
    <col min="13" max="13" width="9" style="1" customWidth="1"/>
    <col min="14" max="14" width="10.81640625" style="1" customWidth="1"/>
    <col min="15" max="15" width="14.26953125" style="1" customWidth="1"/>
    <col min="16" max="16" width="14.1796875" style="1" customWidth="1"/>
    <col min="17" max="17" width="11.453125" style="1" customWidth="1"/>
    <col min="18" max="18" width="9.453125" style="1" customWidth="1"/>
    <col min="19" max="19" width="14" style="1" customWidth="1"/>
    <col min="20" max="20" width="12.7265625" style="1" customWidth="1"/>
    <col min="21" max="22" width="11.453125" style="1" customWidth="1"/>
    <col min="23" max="23" width="13.453125" style="1" customWidth="1"/>
    <col min="24" max="24" width="14.26953125" style="1" customWidth="1"/>
    <col min="25" max="25" width="11.453125" style="1" customWidth="1"/>
    <col min="26" max="26" width="9.26953125" style="1" customWidth="1"/>
    <col min="27" max="29" width="14.1796875" style="1" customWidth="1"/>
    <col min="30" max="30" width="10.54296875" style="1" customWidth="1"/>
    <col min="31" max="33" width="14.1796875" style="1" customWidth="1"/>
    <col min="34" max="34" width="9" style="1" customWidth="1"/>
    <col min="35" max="36" width="14.1796875" style="1" customWidth="1"/>
    <col min="37" max="37" width="10" style="1" customWidth="1"/>
    <col min="38" max="38" width="9.1796875" style="1"/>
    <col min="39" max="39" width="13.81640625" style="1" customWidth="1"/>
    <col min="40" max="40" width="12.26953125" style="1" customWidth="1"/>
    <col min="41" max="41" width="9.1796875" style="1"/>
    <col min="42" max="42" width="9.1796875" style="1" customWidth="1"/>
    <col min="43" max="43" width="15.54296875" style="1" customWidth="1"/>
    <col min="44" max="44" width="17.81640625" style="1" customWidth="1"/>
    <col min="45" max="45" width="13" style="1" bestFit="1" customWidth="1"/>
    <col min="46" max="47" width="11.1796875" style="1" bestFit="1" customWidth="1"/>
    <col min="48" max="56" width="9.1796875" style="1"/>
    <col min="57" max="62" width="28.1796875" style="1" customWidth="1"/>
    <col min="63" max="16384" width="9.1796875" style="1"/>
  </cols>
  <sheetData>
    <row r="1" spans="1:20" ht="32.25" customHeight="1" x14ac:dyDescent="0.3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4">
      <c r="A2" s="200" t="s">
        <v>21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5"/>
      <c r="O2" s="5"/>
      <c r="P2" s="5"/>
      <c r="Q2" s="5"/>
      <c r="R2" s="5"/>
      <c r="S2" s="3"/>
      <c r="T2" s="3"/>
    </row>
    <row r="3" spans="1:20" ht="27" customHeight="1" x14ac:dyDescent="0.35">
      <c r="A3" s="201" t="s">
        <v>0</v>
      </c>
      <c r="B3" s="191" t="s">
        <v>57</v>
      </c>
      <c r="C3" s="192"/>
      <c r="D3" s="192"/>
      <c r="E3" s="193"/>
      <c r="F3" s="204" t="s">
        <v>40</v>
      </c>
      <c r="G3" s="204"/>
      <c r="H3" s="204"/>
      <c r="I3" s="204"/>
      <c r="J3" s="205" t="s">
        <v>55</v>
      </c>
      <c r="K3" s="204"/>
      <c r="L3" s="204"/>
      <c r="M3" s="204"/>
      <c r="N3" s="191" t="s">
        <v>58</v>
      </c>
      <c r="O3" s="192"/>
      <c r="P3" s="192"/>
      <c r="Q3" s="193"/>
    </row>
    <row r="4" spans="1:20" ht="18" customHeight="1" x14ac:dyDescent="0.35">
      <c r="A4" s="202"/>
      <c r="B4" s="194" t="s">
        <v>2</v>
      </c>
      <c r="C4" s="196" t="s">
        <v>30</v>
      </c>
      <c r="D4" s="196" t="s">
        <v>36</v>
      </c>
      <c r="E4" s="198" t="s">
        <v>1</v>
      </c>
      <c r="F4" s="210" t="s">
        <v>2</v>
      </c>
      <c r="G4" s="206" t="s">
        <v>30</v>
      </c>
      <c r="H4" s="206" t="s">
        <v>36</v>
      </c>
      <c r="I4" s="208" t="s">
        <v>1</v>
      </c>
      <c r="J4" s="189" t="s">
        <v>2</v>
      </c>
      <c r="K4" s="206" t="s">
        <v>30</v>
      </c>
      <c r="L4" s="206" t="s">
        <v>36</v>
      </c>
      <c r="M4" s="208" t="s">
        <v>1</v>
      </c>
      <c r="N4" s="194" t="s">
        <v>2</v>
      </c>
      <c r="O4" s="196" t="s">
        <v>30</v>
      </c>
      <c r="P4" s="196" t="s">
        <v>36</v>
      </c>
      <c r="Q4" s="198" t="s">
        <v>1</v>
      </c>
    </row>
    <row r="5" spans="1:20" ht="21.65" customHeight="1" thickBot="1" x14ac:dyDescent="0.4">
      <c r="A5" s="203"/>
      <c r="B5" s="195"/>
      <c r="C5" s="197"/>
      <c r="D5" s="197"/>
      <c r="E5" s="199"/>
      <c r="F5" s="211"/>
      <c r="G5" s="207"/>
      <c r="H5" s="207"/>
      <c r="I5" s="209"/>
      <c r="J5" s="190"/>
      <c r="K5" s="207"/>
      <c r="L5" s="207"/>
      <c r="M5" s="209"/>
      <c r="N5" s="195"/>
      <c r="O5" s="197"/>
      <c r="P5" s="197"/>
      <c r="Q5" s="199"/>
    </row>
    <row r="6" spans="1:20" s="28" customFormat="1" ht="16.5" customHeight="1" x14ac:dyDescent="0.35">
      <c r="A6" s="23" t="s">
        <v>22</v>
      </c>
      <c r="B6" s="14">
        <v>35</v>
      </c>
      <c r="C6" s="143">
        <v>5818.3440000000001</v>
      </c>
      <c r="D6" s="143">
        <v>2138.1844839999999</v>
      </c>
      <c r="E6" s="17">
        <f>C6/C16</f>
        <v>0.10492524935452253</v>
      </c>
      <c r="F6" s="24">
        <v>2</v>
      </c>
      <c r="G6" s="143">
        <v>399.62979999999999</v>
      </c>
      <c r="H6" s="143">
        <v>186</v>
      </c>
      <c r="I6" s="18">
        <f>G6/G16</f>
        <v>2.7350443110452965E-2</v>
      </c>
      <c r="J6" s="14"/>
      <c r="K6" s="143"/>
      <c r="L6" s="143"/>
      <c r="M6" s="18">
        <f>K6/K16</f>
        <v>0</v>
      </c>
      <c r="N6" s="14">
        <f>B6+J6</f>
        <v>35</v>
      </c>
      <c r="O6" s="143">
        <f>C6+K6</f>
        <v>5818.3440000000001</v>
      </c>
      <c r="P6" s="143">
        <f>D6+L6</f>
        <v>2138.1844839999999</v>
      </c>
      <c r="Q6" s="17">
        <f>O6/O16</f>
        <v>9.4590589900490366E-2</v>
      </c>
    </row>
    <row r="7" spans="1:20" s="28" customFormat="1" x14ac:dyDescent="0.35">
      <c r="A7" s="23" t="s">
        <v>23</v>
      </c>
      <c r="B7" s="14">
        <v>33</v>
      </c>
      <c r="C7" s="143">
        <v>3320.2363</v>
      </c>
      <c r="D7" s="143">
        <v>1459.6322540000001</v>
      </c>
      <c r="E7" s="17">
        <f>C7/C16</f>
        <v>5.9875562822245862E-2</v>
      </c>
      <c r="F7" s="24">
        <v>4</v>
      </c>
      <c r="G7" s="143">
        <v>3555</v>
      </c>
      <c r="H7" s="143">
        <v>1754.5</v>
      </c>
      <c r="I7" s="18">
        <f>G7/G16</f>
        <v>0.2433022393666846</v>
      </c>
      <c r="J7" s="14">
        <v>3</v>
      </c>
      <c r="K7" s="143">
        <v>4690.085</v>
      </c>
      <c r="L7" s="143">
        <v>2345.0425</v>
      </c>
      <c r="M7" s="18">
        <f>K7/K16</f>
        <v>0.77412856408356145</v>
      </c>
      <c r="N7" s="14">
        <f t="shared" ref="N7:N15" si="0">B7+J7</f>
        <v>36</v>
      </c>
      <c r="O7" s="143">
        <f t="shared" ref="O7:O15" si="1">C7+K7</f>
        <v>8010.3212999999996</v>
      </c>
      <c r="P7" s="143">
        <f t="shared" ref="P7:P15" si="2">D7+L7</f>
        <v>3804.6747540000001</v>
      </c>
      <c r="Q7" s="17">
        <f>O7/O16</f>
        <v>0.13022623225087118</v>
      </c>
    </row>
    <row r="8" spans="1:20" s="28" customFormat="1" x14ac:dyDescent="0.35">
      <c r="A8" s="23" t="s">
        <v>19</v>
      </c>
      <c r="B8" s="14">
        <v>41</v>
      </c>
      <c r="C8" s="145">
        <v>8228.8167859999994</v>
      </c>
      <c r="D8" s="145">
        <v>3788.0510340000001</v>
      </c>
      <c r="E8" s="17">
        <f>C8/C16</f>
        <v>0.14839456951389099</v>
      </c>
      <c r="F8" s="24">
        <v>8</v>
      </c>
      <c r="G8" s="143">
        <v>4566.8263429999997</v>
      </c>
      <c r="H8" s="143">
        <v>1919.163172</v>
      </c>
      <c r="I8" s="18">
        <f>G8/G16</f>
        <v>0.3125510762449133</v>
      </c>
      <c r="J8" s="14">
        <v>1</v>
      </c>
      <c r="K8" s="143">
        <v>510</v>
      </c>
      <c r="L8" s="143">
        <v>251</v>
      </c>
      <c r="M8" s="18">
        <f>K8/K16</f>
        <v>8.4178765988807525E-2</v>
      </c>
      <c r="N8" s="14">
        <f t="shared" si="0"/>
        <v>42</v>
      </c>
      <c r="O8" s="143">
        <f t="shared" si="1"/>
        <v>8738.8167859999994</v>
      </c>
      <c r="P8" s="143">
        <f t="shared" si="2"/>
        <v>4039.0510340000001</v>
      </c>
      <c r="Q8" s="17">
        <f>O8/O16</f>
        <v>0.14206960516945152</v>
      </c>
    </row>
    <row r="9" spans="1:20" s="28" customFormat="1" ht="15.75" customHeight="1" x14ac:dyDescent="0.35">
      <c r="A9" s="23" t="s">
        <v>26</v>
      </c>
      <c r="B9" s="14">
        <v>52</v>
      </c>
      <c r="C9" s="143">
        <v>8468.9854959999993</v>
      </c>
      <c r="D9" s="143">
        <v>3895.0688369999998</v>
      </c>
      <c r="E9" s="17">
        <f>C9/C16</f>
        <v>0.15272565784141237</v>
      </c>
      <c r="F9" s="24">
        <v>1</v>
      </c>
      <c r="G9" s="143">
        <v>140</v>
      </c>
      <c r="H9" s="143">
        <v>20</v>
      </c>
      <c r="I9" s="18">
        <f>G9/G16</f>
        <v>9.5815227879988314E-3</v>
      </c>
      <c r="J9" s="14">
        <v>4</v>
      </c>
      <c r="K9" s="143">
        <v>324.45</v>
      </c>
      <c r="L9" s="143">
        <v>141.67760000000001</v>
      </c>
      <c r="M9" s="18">
        <f>K9/K16</f>
        <v>5.3552550245232554E-2</v>
      </c>
      <c r="N9" s="14">
        <f t="shared" si="0"/>
        <v>56</v>
      </c>
      <c r="O9" s="143">
        <f t="shared" si="1"/>
        <v>8793.4354960000001</v>
      </c>
      <c r="P9" s="143">
        <f t="shared" si="2"/>
        <v>4036.7464369999998</v>
      </c>
      <c r="Q9" s="17">
        <f>O9/O16</f>
        <v>0.14295755816750455</v>
      </c>
    </row>
    <row r="10" spans="1:20" s="28" customFormat="1" x14ac:dyDescent="0.35">
      <c r="A10" s="23" t="s">
        <v>27</v>
      </c>
      <c r="B10" s="14">
        <v>14</v>
      </c>
      <c r="C10" s="143">
        <v>3440.7</v>
      </c>
      <c r="D10" s="143">
        <v>937.45507598999995</v>
      </c>
      <c r="E10" s="17">
        <f>C10/C16</f>
        <v>6.2047947913376325E-2</v>
      </c>
      <c r="F10" s="24"/>
      <c r="G10" s="143"/>
      <c r="H10" s="143"/>
      <c r="I10" s="18">
        <f>G10/G16</f>
        <v>0</v>
      </c>
      <c r="J10" s="14"/>
      <c r="K10" s="143"/>
      <c r="L10" s="143"/>
      <c r="M10" s="18">
        <f>K10/K16</f>
        <v>0</v>
      </c>
      <c r="N10" s="14">
        <f t="shared" si="0"/>
        <v>14</v>
      </c>
      <c r="O10" s="143">
        <f t="shared" si="1"/>
        <v>3440.7</v>
      </c>
      <c r="P10" s="143">
        <f t="shared" si="2"/>
        <v>937.45507598999995</v>
      </c>
      <c r="Q10" s="17">
        <f>O10/O16</f>
        <v>5.593650747886636E-2</v>
      </c>
    </row>
    <row r="11" spans="1:20" s="28" customFormat="1" ht="15.75" customHeight="1" x14ac:dyDescent="0.35">
      <c r="A11" s="23" t="s">
        <v>28</v>
      </c>
      <c r="B11" s="14">
        <v>17</v>
      </c>
      <c r="C11" s="143">
        <v>11079.201499000001</v>
      </c>
      <c r="D11" s="143">
        <v>4211.7039279999999</v>
      </c>
      <c r="E11" s="17">
        <f>C11/C16</f>
        <v>0.19979705220790914</v>
      </c>
      <c r="F11" s="24">
        <v>1</v>
      </c>
      <c r="G11" s="143">
        <v>500</v>
      </c>
      <c r="H11" s="143">
        <v>241.75481600000001</v>
      </c>
      <c r="I11" s="18">
        <f>G11/G16</f>
        <v>3.4219724242852967E-2</v>
      </c>
      <c r="J11" s="14">
        <v>1</v>
      </c>
      <c r="K11" s="143">
        <v>171</v>
      </c>
      <c r="L11" s="143">
        <v>81.099999999999994</v>
      </c>
      <c r="M11" s="18">
        <f>K11/K16</f>
        <v>2.8224645066835464E-2</v>
      </c>
      <c r="N11" s="14">
        <f t="shared" si="0"/>
        <v>18</v>
      </c>
      <c r="O11" s="143">
        <f t="shared" si="1"/>
        <v>11250.201499000001</v>
      </c>
      <c r="P11" s="143">
        <f t="shared" si="2"/>
        <v>4292.8039280000003</v>
      </c>
      <c r="Q11" s="17">
        <f>O11/O16</f>
        <v>0.18289795108192144</v>
      </c>
    </row>
    <row r="12" spans="1:20" s="28" customFormat="1" x14ac:dyDescent="0.35">
      <c r="A12" s="30" t="s">
        <v>35</v>
      </c>
      <c r="B12" s="14">
        <v>15</v>
      </c>
      <c r="C12" s="143">
        <v>1560</v>
      </c>
      <c r="D12" s="143">
        <v>676.96344420000003</v>
      </c>
      <c r="E12" s="17">
        <f>C12/C16</f>
        <v>2.813229829536637E-2</v>
      </c>
      <c r="F12" s="24"/>
      <c r="G12" s="143"/>
      <c r="H12" s="143"/>
      <c r="I12" s="18">
        <f>G12/G16</f>
        <v>0</v>
      </c>
      <c r="J12" s="14">
        <v>1</v>
      </c>
      <c r="K12" s="143">
        <v>63</v>
      </c>
      <c r="L12" s="143">
        <v>75</v>
      </c>
      <c r="M12" s="18">
        <f>K12/K16</f>
        <v>1.0398553445676225E-2</v>
      </c>
      <c r="N12" s="14">
        <f t="shared" si="0"/>
        <v>16</v>
      </c>
      <c r="O12" s="143">
        <f t="shared" si="1"/>
        <v>1623</v>
      </c>
      <c r="P12" s="143">
        <f t="shared" si="2"/>
        <v>751.96344420000003</v>
      </c>
      <c r="Q12" s="17">
        <f>O12/O16</f>
        <v>2.6385605149591682E-2</v>
      </c>
    </row>
    <row r="13" spans="1:20" s="28" customFormat="1" ht="21" customHeight="1" x14ac:dyDescent="0.35">
      <c r="A13" s="30" t="s">
        <v>29</v>
      </c>
      <c r="B13" s="14">
        <v>8</v>
      </c>
      <c r="C13" s="143">
        <v>2980.4929999999999</v>
      </c>
      <c r="D13" s="143">
        <v>1422.1736989999999</v>
      </c>
      <c r="E13" s="17">
        <f>C13/C16</f>
        <v>5.3748793681571413E-2</v>
      </c>
      <c r="F13" s="24">
        <v>4</v>
      </c>
      <c r="G13" s="143">
        <v>2810</v>
      </c>
      <c r="H13" s="143">
        <v>252</v>
      </c>
      <c r="I13" s="18">
        <f>G13/G16</f>
        <v>0.19231485024483369</v>
      </c>
      <c r="J13" s="14">
        <v>2</v>
      </c>
      <c r="K13" s="143">
        <v>300</v>
      </c>
      <c r="L13" s="143">
        <v>42</v>
      </c>
      <c r="M13" s="18">
        <f>K13/K16</f>
        <v>4.9516921169886784E-2</v>
      </c>
      <c r="N13" s="14">
        <f t="shared" si="0"/>
        <v>10</v>
      </c>
      <c r="O13" s="143">
        <f t="shared" si="1"/>
        <v>3280.4929999999999</v>
      </c>
      <c r="P13" s="143">
        <f t="shared" si="2"/>
        <v>1464.1736989999999</v>
      </c>
      <c r="Q13" s="17">
        <f>O13/O16</f>
        <v>5.3331973502156169E-2</v>
      </c>
    </row>
    <row r="14" spans="1:20" s="28" customFormat="1" ht="18" customHeight="1" x14ac:dyDescent="0.35">
      <c r="A14" s="30" t="s">
        <v>32</v>
      </c>
      <c r="B14" s="14">
        <v>5</v>
      </c>
      <c r="C14" s="143">
        <v>4110</v>
      </c>
      <c r="D14" s="143">
        <v>2055</v>
      </c>
      <c r="E14" s="17">
        <f>C14/C16</f>
        <v>7.4117785893561397E-2</v>
      </c>
      <c r="F14" s="24">
        <v>3</v>
      </c>
      <c r="G14" s="143">
        <v>2640</v>
      </c>
      <c r="H14" s="143">
        <v>1320</v>
      </c>
      <c r="I14" s="18">
        <f>G14/G16</f>
        <v>0.18068014400226368</v>
      </c>
      <c r="J14" s="14"/>
      <c r="K14" s="143"/>
      <c r="L14" s="143"/>
      <c r="M14" s="18">
        <f>K14/K16</f>
        <v>0</v>
      </c>
      <c r="N14" s="14">
        <f t="shared" si="0"/>
        <v>5</v>
      </c>
      <c r="O14" s="143">
        <f t="shared" si="1"/>
        <v>4110</v>
      </c>
      <c r="P14" s="143">
        <f t="shared" si="2"/>
        <v>2055</v>
      </c>
      <c r="Q14" s="17">
        <f>O14/O16</f>
        <v>6.6817521358485413E-2</v>
      </c>
    </row>
    <row r="15" spans="1:20" s="28" customFormat="1" ht="18" customHeight="1" x14ac:dyDescent="0.35">
      <c r="A15" s="30" t="s">
        <v>56</v>
      </c>
      <c r="B15" s="14">
        <v>10</v>
      </c>
      <c r="C15" s="143">
        <v>6445.5</v>
      </c>
      <c r="D15" s="143">
        <v>3158.0054</v>
      </c>
      <c r="E15" s="17">
        <f>C15/C16</f>
        <v>0.11623508247614356</v>
      </c>
      <c r="F15" s="24"/>
      <c r="G15" s="143"/>
      <c r="H15" s="143"/>
      <c r="I15" s="18"/>
      <c r="J15" s="14"/>
      <c r="K15" s="143"/>
      <c r="L15" s="143"/>
      <c r="M15" s="18">
        <f>K15/K16</f>
        <v>0</v>
      </c>
      <c r="N15" s="14">
        <f t="shared" si="0"/>
        <v>10</v>
      </c>
      <c r="O15" s="143">
        <f t="shared" si="1"/>
        <v>6445.5</v>
      </c>
      <c r="P15" s="143">
        <f t="shared" si="2"/>
        <v>3158.0054</v>
      </c>
      <c r="Q15" s="17">
        <f>O15/O16</f>
        <v>0.10478645594066124</v>
      </c>
    </row>
    <row r="16" spans="1:20" ht="29.25" customHeight="1" thickBot="1" x14ac:dyDescent="0.4">
      <c r="A16" s="149" t="s">
        <v>3</v>
      </c>
      <c r="B16" s="106">
        <f>SUM(B6:B15)</f>
        <v>230</v>
      </c>
      <c r="C16" s="107">
        <f t="shared" ref="C16:M16" si="3">SUM(C6:C15)</f>
        <v>55452.277081</v>
      </c>
      <c r="D16" s="107">
        <f>SUM(D6:D15)</f>
        <v>23742.238156189997</v>
      </c>
      <c r="E16" s="108">
        <f t="shared" si="3"/>
        <v>0.99999999999999989</v>
      </c>
      <c r="F16" s="126">
        <f>SUM(F6:F15)</f>
        <v>23</v>
      </c>
      <c r="G16" s="110">
        <f>SUM(G6:G15)</f>
        <v>14611.456142999999</v>
      </c>
      <c r="H16" s="111">
        <f t="shared" si="3"/>
        <v>5693.4179880000002</v>
      </c>
      <c r="I16" s="137">
        <f>SUM(I6:I15)</f>
        <v>1</v>
      </c>
      <c r="J16" s="109">
        <f t="shared" si="3"/>
        <v>12</v>
      </c>
      <c r="K16" s="110">
        <f>SUM(K6:K15)</f>
        <v>6058.5349999999999</v>
      </c>
      <c r="L16" s="111">
        <f>SUM(L6:L15)</f>
        <v>2935.8200999999999</v>
      </c>
      <c r="M16" s="137">
        <f t="shared" si="3"/>
        <v>0.99999999999999989</v>
      </c>
      <c r="N16" s="106">
        <f>SUM(N6:N15)</f>
        <v>242</v>
      </c>
      <c r="O16" s="107">
        <f t="shared" ref="O16" si="4">SUM(O6:O15)</f>
        <v>61510.812081000004</v>
      </c>
      <c r="P16" s="107">
        <f>SUM(P6:P15)</f>
        <v>26678.058256190001</v>
      </c>
      <c r="Q16" s="108">
        <f t="shared" ref="Q16" si="5">SUM(Q6:Q15)</f>
        <v>0.99999999999999989</v>
      </c>
    </row>
    <row r="17" spans="1:45" x14ac:dyDescent="0.35">
      <c r="A17" s="3"/>
      <c r="B17" s="3"/>
      <c r="C17" s="136"/>
      <c r="D17" s="136"/>
      <c r="E17" s="3"/>
      <c r="F17" s="3"/>
      <c r="G17" s="136"/>
      <c r="H17" s="136"/>
      <c r="I17" s="3"/>
      <c r="J17" s="3"/>
      <c r="K17" s="136"/>
      <c r="L17" s="136"/>
      <c r="M17" s="3"/>
      <c r="N17" s="3"/>
      <c r="O17" s="136"/>
      <c r="P17" s="136"/>
      <c r="Q17" s="3"/>
      <c r="R17" s="3"/>
      <c r="S17" s="3"/>
      <c r="T17" s="3"/>
    </row>
    <row r="18" spans="1:45" ht="30.75" customHeight="1" thickBot="1" x14ac:dyDescent="0.4">
      <c r="A18" s="200" t="s">
        <v>51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35">
      <c r="A19" s="212" t="s">
        <v>4</v>
      </c>
      <c r="B19" s="214" t="s">
        <v>22</v>
      </c>
      <c r="C19" s="215"/>
      <c r="D19" s="215"/>
      <c r="E19" s="216"/>
      <c r="F19" s="214" t="s">
        <v>23</v>
      </c>
      <c r="G19" s="215"/>
      <c r="H19" s="215"/>
      <c r="I19" s="216"/>
      <c r="J19" s="191" t="s">
        <v>19</v>
      </c>
      <c r="K19" s="192"/>
      <c r="L19" s="192"/>
      <c r="M19" s="193"/>
      <c r="N19" s="214" t="s">
        <v>31</v>
      </c>
      <c r="O19" s="215"/>
      <c r="P19" s="215"/>
      <c r="Q19" s="216"/>
      <c r="R19" s="214" t="s">
        <v>28</v>
      </c>
      <c r="S19" s="215"/>
      <c r="T19" s="215"/>
      <c r="U19" s="216"/>
      <c r="V19" s="215" t="s">
        <v>39</v>
      </c>
      <c r="W19" s="215"/>
      <c r="X19" s="215"/>
      <c r="Y19" s="216"/>
      <c r="Z19" s="215" t="s">
        <v>27</v>
      </c>
      <c r="AA19" s="215"/>
      <c r="AB19" s="215"/>
      <c r="AC19" s="215"/>
      <c r="AD19" s="234" t="s">
        <v>38</v>
      </c>
      <c r="AE19" s="235"/>
      <c r="AF19" s="235"/>
      <c r="AG19" s="235"/>
      <c r="AH19" s="214" t="s">
        <v>29</v>
      </c>
      <c r="AI19" s="215"/>
      <c r="AJ19" s="215"/>
      <c r="AK19" s="216"/>
      <c r="AL19" s="215" t="s">
        <v>50</v>
      </c>
      <c r="AM19" s="215"/>
      <c r="AN19" s="215"/>
      <c r="AO19" s="215"/>
      <c r="AP19" s="234" t="s">
        <v>20</v>
      </c>
      <c r="AQ19" s="235"/>
      <c r="AR19" s="235"/>
      <c r="AS19" s="240"/>
    </row>
    <row r="20" spans="1:45" ht="55.5" customHeight="1" x14ac:dyDescent="0.35">
      <c r="A20" s="213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3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4.2967552279480209E-2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1.6471866679413666E-2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0.31698717948717947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0.16914429270955481</v>
      </c>
    </row>
    <row r="22" spans="1:45" x14ac:dyDescent="0.3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0.18907338582937</v>
      </c>
      <c r="F22" s="14">
        <v>2</v>
      </c>
      <c r="G22" s="8">
        <v>190</v>
      </c>
      <c r="H22" s="31">
        <v>86</v>
      </c>
      <c r="I22" s="17">
        <f>G22/G38</f>
        <v>5.7224842701707697E-2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0.11571633939659778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4.4871794871794872E-2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0.1771550694960721</v>
      </c>
    </row>
    <row r="23" spans="1:45" x14ac:dyDescent="0.3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2.99677465727364E-2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2.2198644700571819E-2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7</v>
      </c>
      <c r="AM23" s="143">
        <v>5920</v>
      </c>
      <c r="AN23" s="143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0.14804621977936555</v>
      </c>
    </row>
    <row r="24" spans="1:45" x14ac:dyDescent="0.3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5.3864123537556388E-2</v>
      </c>
      <c r="F24" s="14">
        <v>1</v>
      </c>
      <c r="G24" s="8">
        <v>1000</v>
      </c>
      <c r="H24" s="31">
        <v>467</v>
      </c>
      <c r="I24" s="17">
        <f>G24/G38</f>
        <v>0.30118338264056682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1.4021750309536722E-2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0.19230769230769232</v>
      </c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4.3138895748244026E-2</v>
      </c>
    </row>
    <row r="25" spans="1:45" x14ac:dyDescent="0.3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8.5935104558960418E-3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0.46267014364951753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7.3366630734700095E-2</v>
      </c>
    </row>
    <row r="26" spans="1:45" x14ac:dyDescent="0.3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1.3749616729433667E-3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3.2164419236360445E-2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5</v>
      </c>
      <c r="AQ26" s="8">
        <f t="shared" si="7"/>
        <v>385.62</v>
      </c>
      <c r="AR26" s="31">
        <f t="shared" si="8"/>
        <v>146.38159999999999</v>
      </c>
      <c r="AS26" s="17">
        <f>AQ26/AQ38</f>
        <v>6.9540877363199879E-3</v>
      </c>
    </row>
    <row r="27" spans="1:45" x14ac:dyDescent="0.3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7.8157087795227093E-2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2.1844411008541419E-2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2.0630352083268674E-2</v>
      </c>
    </row>
    <row r="28" spans="1:45" x14ac:dyDescent="0.3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3.4374041823584167E-2</v>
      </c>
      <c r="F28" s="14">
        <v>2</v>
      </c>
      <c r="G28" s="8">
        <v>162.5</v>
      </c>
      <c r="H28" s="31">
        <v>51.273103999999996</v>
      </c>
      <c r="I28" s="17">
        <f>G28/G38</f>
        <v>4.8942299679092111E-2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4</v>
      </c>
      <c r="O28" s="8">
        <v>509</v>
      </c>
      <c r="P28" s="31">
        <v>234.465856</v>
      </c>
      <c r="Q28" s="17">
        <f>O28/O38</f>
        <v>6.0101649747824767E-2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8</v>
      </c>
      <c r="AQ28" s="8">
        <f t="shared" si="7"/>
        <v>1059.5</v>
      </c>
      <c r="AR28" s="31">
        <f t="shared" si="8"/>
        <v>447.23896000000002</v>
      </c>
      <c r="AS28" s="17">
        <f>AQ28/AQ38</f>
        <v>1.910651925893633E-2</v>
      </c>
    </row>
    <row r="29" spans="1:45" x14ac:dyDescent="0.3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1.046689573528138E-2</v>
      </c>
      <c r="F29" s="14">
        <v>1</v>
      </c>
      <c r="G29" s="8">
        <v>37.5</v>
      </c>
      <c r="H29" s="31">
        <v>14.625</v>
      </c>
      <c r="I29" s="17">
        <f>G29/G38</f>
        <v>1.1294376849021256E-2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2.6459256088921298E-3</v>
      </c>
    </row>
    <row r="30" spans="1:45" x14ac:dyDescent="0.3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8.7313062627500312E-2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8.0292970193557647E-2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0.22948717948717948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14</v>
      </c>
      <c r="AQ30" s="8">
        <f t="shared" si="7"/>
        <v>1749.7</v>
      </c>
      <c r="AR30" s="31">
        <f t="shared" si="8"/>
        <v>838.92669999999998</v>
      </c>
      <c r="AS30" s="17">
        <f>AQ30/AQ38</f>
        <v>3.1553257902181123E-2</v>
      </c>
    </row>
    <row r="31" spans="1:45" x14ac:dyDescent="0.3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0.24404710343699171</v>
      </c>
      <c r="F31" s="14">
        <v>6</v>
      </c>
      <c r="G31" s="8">
        <v>383.9803</v>
      </c>
      <c r="H31" s="31">
        <v>142.30115000000001</v>
      </c>
      <c r="I31" s="17">
        <f>G31/G38</f>
        <v>0.11564848562133964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9.4764609099762726E-2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1.6230172093480602E-3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6.6666666666666666E-2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31</v>
      </c>
      <c r="AQ31" s="8">
        <f t="shared" si="7"/>
        <v>6488.5634</v>
      </c>
      <c r="AR31" s="31">
        <f t="shared" si="8"/>
        <v>2977.3444380000001</v>
      </c>
      <c r="AS31" s="17">
        <f>AQ31/AQ38</f>
        <v>0.11701166735717734</v>
      </c>
    </row>
    <row r="32" spans="1:45" x14ac:dyDescent="0.3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5.9862393835771827E-2</v>
      </c>
      <c r="F32" s="14">
        <v>1</v>
      </c>
      <c r="G32" s="8">
        <v>210</v>
      </c>
      <c r="H32" s="31">
        <v>105</v>
      </c>
      <c r="I32" s="17">
        <f>G32/G38</f>
        <v>6.3248510354519033E-2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3.424259022960547E-2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2.7884615384615386E-2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1.6082297192184444E-2</v>
      </c>
    </row>
    <row r="33" spans="1:45" x14ac:dyDescent="0.3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2.9561675968282384E-2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7.7707064241735726E-3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2.3542946633066511E-2</v>
      </c>
    </row>
    <row r="34" spans="1:45" x14ac:dyDescent="0.3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2.6983622831513571E-3</v>
      </c>
      <c r="F34" s="14">
        <v>3</v>
      </c>
      <c r="G34" s="8">
        <v>65.355999999999995</v>
      </c>
      <c r="H34" s="8">
        <v>32.677999999999997</v>
      </c>
      <c r="I34" s="17">
        <f>G34/G38</f>
        <v>1.9684141155856885E-2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1.771168460152007E-3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3.8461538461538464E-2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1.1174581687508683E-2</v>
      </c>
    </row>
    <row r="35" spans="1:45" x14ac:dyDescent="0.3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6.0154573191272293E-2</v>
      </c>
      <c r="F35" s="14">
        <v>2</v>
      </c>
      <c r="G35" s="8">
        <v>22</v>
      </c>
      <c r="H35" s="8">
        <v>11</v>
      </c>
      <c r="I35" s="17">
        <f>G35/G38</f>
        <v>6.6260344180924706E-3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7.6300355019524061E-3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>
        <v>2</v>
      </c>
      <c r="AE35" s="40">
        <v>50</v>
      </c>
      <c r="AF35" s="40">
        <v>13.531504199999999</v>
      </c>
      <c r="AG35" s="18">
        <f>AF35/AE35</f>
        <v>0.27063008399999999</v>
      </c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13</v>
      </c>
      <c r="AQ35" s="8">
        <f t="shared" si="7"/>
        <v>3053.71866</v>
      </c>
      <c r="AR35" s="31">
        <f t="shared" si="8"/>
        <v>1353.3886332</v>
      </c>
      <c r="AS35" s="17">
        <f>AQ35/AQ38</f>
        <v>5.5069310418747748E-2</v>
      </c>
    </row>
    <row r="36" spans="1:45" x14ac:dyDescent="0.3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1.8905723002971293E-2</v>
      </c>
      <c r="F36" s="14">
        <v>1</v>
      </c>
      <c r="G36" s="8">
        <v>600</v>
      </c>
      <c r="H36" s="8">
        <v>300</v>
      </c>
      <c r="I36" s="17">
        <f>G36/G38</f>
        <v>0.1807100295843401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4.7231158937386854E-3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5.128205128205128E-2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1.7384317664572553E-2</v>
      </c>
    </row>
    <row r="37" spans="1:45" ht="15" thickBot="1" x14ac:dyDescent="0.4">
      <c r="A37" s="30" t="s">
        <v>49</v>
      </c>
      <c r="B37" s="139">
        <v>2</v>
      </c>
      <c r="C37" s="10">
        <v>1360</v>
      </c>
      <c r="D37" s="10">
        <v>529.01244999999994</v>
      </c>
      <c r="E37" s="19">
        <f>C37/C38</f>
        <v>0.23374348440037235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2.3615579468693425E-2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5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6.7993627989208036E-2</v>
      </c>
    </row>
    <row r="38" spans="1:45" s="56" customFormat="1" ht="28.5" customHeight="1" thickBot="1" x14ac:dyDescent="0.4">
      <c r="A38" s="127" t="s">
        <v>3</v>
      </c>
      <c r="B38" s="46">
        <f>SUM(B21:B37)</f>
        <v>35</v>
      </c>
      <c r="C38" s="47">
        <f>SUM(C21:C37)</f>
        <v>5818.3440000000001</v>
      </c>
      <c r="D38" s="47">
        <f>SUM(D21:D37)</f>
        <v>2138.1844839999999</v>
      </c>
      <c r="E38" s="52">
        <f t="shared" ref="E38:I38" si="9">SUM(E21:E36)</f>
        <v>0.75594430305255245</v>
      </c>
      <c r="F38" s="113">
        <f>SUM(F21:F37)</f>
        <v>33</v>
      </c>
      <c r="G38" s="114">
        <f>SUM(G21:G36)</f>
        <v>3320.2363000000005</v>
      </c>
      <c r="H38" s="114">
        <f>SUM(H21:H36)</f>
        <v>1459.6322540000001</v>
      </c>
      <c r="I38" s="122">
        <f t="shared" si="9"/>
        <v>1</v>
      </c>
      <c r="J38" s="116">
        <f>SUM(J21:J37)</f>
        <v>41</v>
      </c>
      <c r="K38" s="123">
        <f>SUM(K21:K37)</f>
        <v>8228.8167859999994</v>
      </c>
      <c r="L38" s="123">
        <f>SUM(L21:L37)</f>
        <v>3788.0510340000001</v>
      </c>
      <c r="M38" s="115">
        <f t="shared" ref="M38:U38" si="10">SUM(M21:M36)</f>
        <v>0.97083420299157452</v>
      </c>
      <c r="N38" s="116">
        <f>SUM(N21:N37)</f>
        <v>52</v>
      </c>
      <c r="O38" s="114">
        <f>SUM(O21:O37)</f>
        <v>8468.9854959999993</v>
      </c>
      <c r="P38" s="114">
        <f>SUM(P21:P37)</f>
        <v>3895.0688369999998</v>
      </c>
      <c r="Q38" s="115">
        <f t="shared" si="10"/>
        <v>0.97638442053130658</v>
      </c>
      <c r="R38" s="113">
        <f>SUM(R21:R37)</f>
        <v>17</v>
      </c>
      <c r="S38" s="114">
        <f>SUM(S21:S37)</f>
        <v>11079.201498999999</v>
      </c>
      <c r="T38" s="114">
        <f>SUM(T21:T37)</f>
        <v>4211.7039279999999</v>
      </c>
      <c r="U38" s="112">
        <f t="shared" si="10"/>
        <v>0.93885827430242685</v>
      </c>
      <c r="V38" s="116">
        <f t="shared" ref="V38:AB38" si="11">SUM(V21:V37)</f>
        <v>5</v>
      </c>
      <c r="W38" s="119">
        <f t="shared" si="11"/>
        <v>4110</v>
      </c>
      <c r="X38" s="120">
        <f>SUM(X21:X37)</f>
        <v>2055</v>
      </c>
      <c r="Y38" s="121">
        <f t="shared" si="11"/>
        <v>0.97972520699037002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15</v>
      </c>
      <c r="AE38" s="47">
        <f>SUM(AE21:AE37)</f>
        <v>1560</v>
      </c>
      <c r="AF38" s="118">
        <f>SUM(AF21:AF37)</f>
        <v>676.96344420000003</v>
      </c>
      <c r="AG38" s="58">
        <f t="shared" ref="AG38:AN38" si="12">SUM(AG21:AG37)</f>
        <v>1.2385788019487178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230</v>
      </c>
      <c r="AQ38" s="54">
        <f>C38+G38+K38+O38+S38+AA38+AI38+AE38+W38+AM38</f>
        <v>55452.277080999993</v>
      </c>
      <c r="AR38" s="55">
        <f>D38+H38+L38+P38+T38+AB38+AJ38+AF38+X38+AN38</f>
        <v>23742.238156189997</v>
      </c>
      <c r="AS38" s="50">
        <f>SUM(AS21:AS36)</f>
        <v>0.93200637201079228</v>
      </c>
    </row>
    <row r="39" spans="1:45" x14ac:dyDescent="0.35">
      <c r="A39" s="3"/>
      <c r="B39" s="3"/>
      <c r="C39" s="136"/>
      <c r="D39" s="136"/>
      <c r="E39" s="3"/>
      <c r="F39" s="3"/>
      <c r="G39" s="136"/>
      <c r="H39" s="136"/>
      <c r="I39" s="3"/>
      <c r="J39" s="3"/>
      <c r="K39" s="141"/>
      <c r="L39" s="141"/>
      <c r="M39" s="3"/>
      <c r="N39" s="5"/>
      <c r="O39" s="142"/>
      <c r="P39" s="14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4"/>
      <c r="AR39" s="134"/>
    </row>
    <row r="40" spans="1:45" ht="15.75" customHeight="1" thickBot="1" x14ac:dyDescent="0.4">
      <c r="A40" s="200" t="s">
        <v>52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35">
      <c r="A41" s="226" t="s">
        <v>24</v>
      </c>
      <c r="B41" s="222" t="s">
        <v>22</v>
      </c>
      <c r="C41" s="223"/>
      <c r="D41" s="224"/>
      <c r="E41" s="225"/>
      <c r="F41" s="222" t="s">
        <v>23</v>
      </c>
      <c r="G41" s="223"/>
      <c r="H41" s="224"/>
      <c r="I41" s="225"/>
      <c r="J41" s="214" t="s">
        <v>19</v>
      </c>
      <c r="K41" s="215"/>
      <c r="L41" s="215"/>
      <c r="M41" s="216"/>
      <c r="N41" s="214" t="s">
        <v>31</v>
      </c>
      <c r="O41" s="215"/>
      <c r="P41" s="215"/>
      <c r="Q41" s="216"/>
      <c r="R41" s="214" t="s">
        <v>28</v>
      </c>
      <c r="S41" s="215"/>
      <c r="T41" s="215"/>
      <c r="U41" s="216"/>
      <c r="V41" s="237" t="s">
        <v>39</v>
      </c>
      <c r="W41" s="223"/>
      <c r="X41" s="223"/>
      <c r="Y41" s="224"/>
      <c r="Z41" s="214" t="s">
        <v>27</v>
      </c>
      <c r="AA41" s="215"/>
      <c r="AB41" s="215"/>
      <c r="AC41" s="216"/>
      <c r="AD41" s="214" t="s">
        <v>38</v>
      </c>
      <c r="AE41" s="215"/>
      <c r="AF41" s="215"/>
      <c r="AG41" s="216"/>
      <c r="AH41" s="214" t="s">
        <v>29</v>
      </c>
      <c r="AI41" s="215"/>
      <c r="AJ41" s="215"/>
      <c r="AK41" s="216"/>
      <c r="AL41" s="222" t="s">
        <v>50</v>
      </c>
      <c r="AM41" s="223"/>
      <c r="AN41" s="223"/>
      <c r="AO41" s="225"/>
      <c r="AP41" s="234" t="s">
        <v>20</v>
      </c>
      <c r="AQ41" s="235"/>
      <c r="AR41" s="235"/>
      <c r="AS41" s="240"/>
    </row>
    <row r="42" spans="1:45" ht="43" thickBot="1" x14ac:dyDescent="0.4">
      <c r="A42" s="227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35">
      <c r="A43" s="23" t="s">
        <v>25</v>
      </c>
      <c r="B43" s="14">
        <v>30</v>
      </c>
      <c r="C43" s="8">
        <v>4783.2439999999997</v>
      </c>
      <c r="D43" s="188">
        <v>1874.56322</v>
      </c>
      <c r="E43" s="17">
        <f>C43/C50</f>
        <v>0.82209714654204002</v>
      </c>
      <c r="F43" s="14">
        <v>23</v>
      </c>
      <c r="G43" s="8">
        <v>1182.7363</v>
      </c>
      <c r="H43" s="8">
        <v>452.45225399999998</v>
      </c>
      <c r="I43" s="17">
        <f>G43/G50</f>
        <v>0.35622051960578832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40</v>
      </c>
      <c r="O43" s="8">
        <v>6902.1754959999998</v>
      </c>
      <c r="P43" s="8">
        <v>3248.995899</v>
      </c>
      <c r="Q43" s="17">
        <f>O43/O50</f>
        <v>0.81499436966328231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3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11</v>
      </c>
      <c r="AE43" s="21">
        <v>750</v>
      </c>
      <c r="AF43" s="62">
        <v>340.71694000000002</v>
      </c>
      <c r="AG43" s="17">
        <f>AE43/AE50</f>
        <v>0.48076923076923078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174</v>
      </c>
      <c r="AQ43" s="8">
        <f>C43+G43+K43+O43+S43+AA43+AI43+AE43+W43+AM43</f>
        <v>35719.631796000001</v>
      </c>
      <c r="AR43" s="8">
        <f>D43+H43+L43+P43+T43+AB43+AJ43+AF43+X43+AN43</f>
        <v>16000.287528989997</v>
      </c>
      <c r="AS43" s="17">
        <f>AR43/AR50</f>
        <v>0.67391656269855316</v>
      </c>
    </row>
    <row r="44" spans="1:45" ht="18" customHeight="1" x14ac:dyDescent="0.3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7.5966632430121014E-2</v>
      </c>
      <c r="F44" s="14">
        <v>1</v>
      </c>
      <c r="G44" s="8">
        <v>600</v>
      </c>
      <c r="H44" s="8">
        <v>300</v>
      </c>
      <c r="I44" s="17">
        <f>G44/G50</f>
        <v>0.18071002958434013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1.2988568707781385E-2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6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0.134270988018409</v>
      </c>
    </row>
    <row r="45" spans="1:45" x14ac:dyDescent="0.3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0.12920767115280318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3.5069135511009736E-2</v>
      </c>
      <c r="R45" s="162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2"/>
      <c r="AA45" s="10"/>
      <c r="AB45" s="32"/>
      <c r="AC45" s="19"/>
      <c r="AD45" s="162">
        <v>1</v>
      </c>
      <c r="AE45" s="10">
        <v>80</v>
      </c>
      <c r="AF45" s="32">
        <v>16.215</v>
      </c>
      <c r="AG45" s="19">
        <f>AE45/AE50</f>
        <v>5.128205128205128E-2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46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7.6421560935566249E-2</v>
      </c>
    </row>
    <row r="46" spans="1:45" ht="28.5" x14ac:dyDescent="0.35">
      <c r="A46" s="30" t="s">
        <v>47</v>
      </c>
      <c r="B46" s="14">
        <v>2</v>
      </c>
      <c r="C46" s="8">
        <v>593.1</v>
      </c>
      <c r="D46" s="8">
        <v>115.36245</v>
      </c>
      <c r="E46" s="17">
        <f>C46/C50</f>
        <v>0.10193622102783885</v>
      </c>
      <c r="F46" s="14">
        <v>4</v>
      </c>
      <c r="G46" s="8">
        <v>1096</v>
      </c>
      <c r="H46" s="8">
        <v>510.67500000000001</v>
      </c>
      <c r="I46" s="17">
        <f>G46/G50</f>
        <v>0.33009698737406129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0.13222481022418792</v>
      </c>
      <c r="R46" s="162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2"/>
      <c r="AA46" s="10"/>
      <c r="AB46" s="32"/>
      <c r="AC46" s="19"/>
      <c r="AD46" s="162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16</v>
      </c>
      <c r="AQ46" s="8">
        <f>C46+G46+K46+O46+S46+W46+AA46+AE46+AI46+AM46</f>
        <v>5674.3114989999995</v>
      </c>
      <c r="AR46" s="8">
        <f>D46+H46+L46+P46+T46+X46+AB46+AF46+AJ46+AN46</f>
        <v>2397.3689479999998</v>
      </c>
      <c r="AS46" s="19">
        <f>AR46/AR50</f>
        <v>0.10097485048497695</v>
      </c>
    </row>
    <row r="47" spans="1:45" ht="28.5" x14ac:dyDescent="0.3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46"/>
      <c r="W47" s="9"/>
      <c r="X47" s="9"/>
      <c r="Y47" s="18"/>
      <c r="Z47" s="14"/>
      <c r="AA47" s="8"/>
      <c r="AB47" s="8"/>
      <c r="AC47" s="17"/>
      <c r="AD47" s="14">
        <v>2</v>
      </c>
      <c r="AE47" s="8">
        <v>330</v>
      </c>
      <c r="AF47" s="8">
        <v>120.0315042</v>
      </c>
      <c r="AG47" s="17">
        <f>AE47/AE50</f>
        <v>0.21153846153846154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3</v>
      </c>
      <c r="AQ47" s="8">
        <f t="shared" si="13"/>
        <v>370</v>
      </c>
      <c r="AR47" s="8">
        <f t="shared" si="13"/>
        <v>139.76900420000001</v>
      </c>
      <c r="AS47" s="17">
        <f>AR47/AR50</f>
        <v>5.8869346386183014E-3</v>
      </c>
    </row>
    <row r="48" spans="1:45" ht="61.5" customHeight="1" thickBot="1" x14ac:dyDescent="0.4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3.764792283007086E-3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6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2.2541905685389716E-4</v>
      </c>
    </row>
    <row r="49" spans="1:47" ht="22.5" customHeight="1" thickBot="1" x14ac:dyDescent="0.4">
      <c r="A49" s="64" t="s">
        <v>54</v>
      </c>
      <c r="B49" s="161"/>
      <c r="C49" s="65"/>
      <c r="D49" s="65"/>
      <c r="E49" s="67"/>
      <c r="F49" s="161"/>
      <c r="G49" s="65"/>
      <c r="H49" s="65"/>
      <c r="I49" s="67"/>
      <c r="J49" s="161"/>
      <c r="K49" s="65"/>
      <c r="L49" s="65"/>
      <c r="M49" s="67"/>
      <c r="N49" s="161"/>
      <c r="O49" s="65"/>
      <c r="P49" s="65"/>
      <c r="Q49" s="67"/>
      <c r="R49" s="161"/>
      <c r="S49" s="65"/>
      <c r="T49" s="65"/>
      <c r="U49" s="172"/>
      <c r="V49" s="66"/>
      <c r="W49" s="66"/>
      <c r="X49" s="66"/>
      <c r="Y49" s="66"/>
      <c r="Z49" s="164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0.25641025641025639</v>
      </c>
      <c r="AH49" s="164"/>
      <c r="AI49" s="65"/>
      <c r="AJ49" s="165"/>
      <c r="AK49" s="172"/>
      <c r="AL49" s="163"/>
      <c r="AM49" s="67"/>
      <c r="AN49" s="170"/>
      <c r="AO49" s="171"/>
      <c r="AP49" s="166">
        <f>B49+F49+J49+N49+R49+V49+Z49+AD49+AH49</f>
        <v>1</v>
      </c>
      <c r="AQ49" s="148">
        <f>C49+G49+K49+O49+S49+W49+AA49+AE49+AI49</f>
        <v>400</v>
      </c>
      <c r="AR49" s="167">
        <f t="shared" ref="AR49" si="14">D49+H49+L49+P49+T49+X49+AB49+AF49+AJ49</f>
        <v>200</v>
      </c>
      <c r="AS49" s="67">
        <f>AR49/AR50</f>
        <v>8.4238056532112016E-3</v>
      </c>
    </row>
    <row r="50" spans="1:47" s="56" customFormat="1" ht="24.75" customHeight="1" thickBot="1" x14ac:dyDescent="0.4">
      <c r="A50" s="45" t="s">
        <v>3</v>
      </c>
      <c r="B50" s="57">
        <f t="shared" ref="B50:H50" si="15">SUM(B43:B49)</f>
        <v>35</v>
      </c>
      <c r="C50" s="59">
        <f t="shared" si="15"/>
        <v>5818.3440000000001</v>
      </c>
      <c r="D50" s="57">
        <f t="shared" si="15"/>
        <v>2138.1844839999999</v>
      </c>
      <c r="E50" s="58">
        <f t="shared" si="15"/>
        <v>0.99999999999999989</v>
      </c>
      <c r="F50" s="57">
        <f t="shared" si="15"/>
        <v>33</v>
      </c>
      <c r="G50" s="59">
        <f t="shared" si="15"/>
        <v>3320.2363</v>
      </c>
      <c r="H50" s="59">
        <f t="shared" si="15"/>
        <v>1459.6322540000001</v>
      </c>
      <c r="I50" s="58">
        <f>SUM(I43:I47)</f>
        <v>0.99623520771699292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52</v>
      </c>
      <c r="O50" s="59">
        <f t="shared" si="16"/>
        <v>8468.9854959999993</v>
      </c>
      <c r="P50" s="59">
        <f t="shared" si="16"/>
        <v>3895.0688369999998</v>
      </c>
      <c r="Q50" s="58">
        <f t="shared" si="16"/>
        <v>0.99527688410626136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68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15</v>
      </c>
      <c r="AE50" s="59">
        <f t="shared" si="16"/>
        <v>1560</v>
      </c>
      <c r="AF50" s="59">
        <f t="shared" si="16"/>
        <v>676.96344420000003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47">
        <f t="shared" si="16"/>
        <v>10</v>
      </c>
      <c r="AM50" s="147">
        <f t="shared" si="16"/>
        <v>6445.5</v>
      </c>
      <c r="AN50" s="51">
        <f t="shared" si="16"/>
        <v>3158.0054</v>
      </c>
      <c r="AO50" s="169">
        <f t="shared" si="16"/>
        <v>1</v>
      </c>
      <c r="AP50" s="125">
        <f t="shared" si="16"/>
        <v>230</v>
      </c>
      <c r="AQ50" s="124">
        <f t="shared" si="16"/>
        <v>55452.277081000007</v>
      </c>
      <c r="AR50" s="55">
        <f t="shared" si="16"/>
        <v>23742.238156189997</v>
      </c>
      <c r="AS50" s="52">
        <f t="shared" si="16"/>
        <v>1.0001201214861888</v>
      </c>
    </row>
    <row r="51" spans="1:47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0"/>
      <c r="AR51" s="140"/>
      <c r="AS51" s="28"/>
    </row>
    <row r="52" spans="1:47" ht="15.75" customHeight="1" x14ac:dyDescent="0.35"/>
    <row r="53" spans="1:47" ht="15" customHeight="1" x14ac:dyDescent="0.35"/>
    <row r="54" spans="1:47" s="69" customFormat="1" ht="16" thickBot="1" x14ac:dyDescent="0.4">
      <c r="A54" s="233" t="s">
        <v>53</v>
      </c>
      <c r="B54" s="233"/>
      <c r="C54" s="233"/>
      <c r="D54" s="233"/>
      <c r="E54" s="233"/>
      <c r="F54" s="233"/>
      <c r="G54" s="233"/>
      <c r="H54" s="233"/>
      <c r="I54" s="233"/>
      <c r="J54" s="233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4">
      <c r="A55" s="228" t="s">
        <v>41</v>
      </c>
      <c r="B55" s="230" t="s">
        <v>22</v>
      </c>
      <c r="C55" s="231"/>
      <c r="D55" s="232"/>
      <c r="E55" s="82"/>
      <c r="F55" s="217" t="s">
        <v>23</v>
      </c>
      <c r="G55" s="218"/>
      <c r="H55" s="218"/>
      <c r="I55" s="219"/>
      <c r="J55" s="217" t="s">
        <v>19</v>
      </c>
      <c r="K55" s="218"/>
      <c r="L55" s="218"/>
      <c r="M55" s="220"/>
      <c r="N55" s="221" t="s">
        <v>31</v>
      </c>
      <c r="O55" s="218"/>
      <c r="P55" s="218"/>
      <c r="Q55" s="220"/>
      <c r="R55" s="236" t="s">
        <v>28</v>
      </c>
      <c r="S55" s="236"/>
      <c r="T55" s="236"/>
      <c r="U55" s="236"/>
      <c r="V55" s="217" t="s">
        <v>39</v>
      </c>
      <c r="W55" s="218"/>
      <c r="X55" s="218"/>
      <c r="Y55" s="220"/>
      <c r="Z55" s="221" t="s">
        <v>27</v>
      </c>
      <c r="AA55" s="218"/>
      <c r="AB55" s="218"/>
      <c r="AC55" s="220"/>
      <c r="AD55" s="217" t="s">
        <v>38</v>
      </c>
      <c r="AE55" s="218"/>
      <c r="AF55" s="218"/>
      <c r="AG55" s="219"/>
      <c r="AH55" s="238" t="s">
        <v>29</v>
      </c>
      <c r="AI55" s="238"/>
      <c r="AJ55" s="238"/>
      <c r="AK55" s="238"/>
      <c r="AL55" s="241" t="s">
        <v>50</v>
      </c>
      <c r="AM55" s="242"/>
      <c r="AN55" s="242"/>
      <c r="AO55" s="243"/>
      <c r="AP55" s="238" t="s">
        <v>20</v>
      </c>
      <c r="AQ55" s="238"/>
      <c r="AR55" s="238"/>
      <c r="AS55" s="239"/>
    </row>
    <row r="56" spans="1:47" s="69" customFormat="1" ht="50.25" customHeight="1" thickBot="1" x14ac:dyDescent="0.4">
      <c r="A56" s="229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89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4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29" t="s">
        <v>2</v>
      </c>
      <c r="AE56" s="130" t="s">
        <v>30</v>
      </c>
      <c r="AF56" s="130" t="s">
        <v>36</v>
      </c>
      <c r="AG56" s="131" t="s">
        <v>5</v>
      </c>
      <c r="AH56" s="132" t="s">
        <v>2</v>
      </c>
      <c r="AI56" s="132" t="s">
        <v>30</v>
      </c>
      <c r="AJ56" s="132" t="s">
        <v>36</v>
      </c>
      <c r="AK56" s="131" t="s">
        <v>5</v>
      </c>
      <c r="AL56" s="157" t="s">
        <v>2</v>
      </c>
      <c r="AM56" s="158" t="s">
        <v>30</v>
      </c>
      <c r="AN56" s="158" t="s">
        <v>36</v>
      </c>
      <c r="AO56" s="159" t="s">
        <v>5</v>
      </c>
      <c r="AP56" s="155" t="s">
        <v>2</v>
      </c>
      <c r="AQ56" s="132" t="s">
        <v>30</v>
      </c>
      <c r="AR56" s="132" t="s">
        <v>36</v>
      </c>
      <c r="AS56" s="133" t="s">
        <v>5</v>
      </c>
    </row>
    <row r="57" spans="1:47" s="28" customFormat="1" ht="34.5" customHeight="1" x14ac:dyDescent="0.35">
      <c r="A57" s="23" t="s">
        <v>42</v>
      </c>
      <c r="B57" s="97">
        <v>6</v>
      </c>
      <c r="C57" s="104">
        <v>408.9</v>
      </c>
      <c r="D57" s="187">
        <v>161.40694999999999</v>
      </c>
      <c r="E57" s="100">
        <f>C57/C61</f>
        <v>7.027772850831783E-2</v>
      </c>
      <c r="F57" s="14">
        <v>10</v>
      </c>
      <c r="G57" s="8">
        <v>869.9</v>
      </c>
      <c r="H57" s="31">
        <v>423</v>
      </c>
      <c r="I57" s="18">
        <f>G57/G61</f>
        <v>0.10859739171760813</v>
      </c>
      <c r="J57" s="101">
        <v>15</v>
      </c>
      <c r="K57" s="8">
        <v>2348.3267860000001</v>
      </c>
      <c r="L57" s="135">
        <v>1129.953299</v>
      </c>
      <c r="M57" s="92">
        <f>K57/K61</f>
        <v>0.26872365487306377</v>
      </c>
      <c r="N57" s="102">
        <v>15</v>
      </c>
      <c r="O57" s="98">
        <v>688.71</v>
      </c>
      <c r="P57" s="98">
        <v>256.62995799999999</v>
      </c>
      <c r="Q57" s="103">
        <f>O57/O61</f>
        <v>7.8320924775451384E-2</v>
      </c>
      <c r="R57" s="24">
        <v>5</v>
      </c>
      <c r="S57" s="8">
        <v>836.8</v>
      </c>
      <c r="T57" s="31">
        <v>402.5</v>
      </c>
      <c r="U57" s="18">
        <f>S57/S61</f>
        <v>7.4380889984448806E-2</v>
      </c>
      <c r="V57" s="97">
        <v>1</v>
      </c>
      <c r="W57" s="98">
        <v>1000</v>
      </c>
      <c r="X57" s="98">
        <v>500</v>
      </c>
      <c r="Y57" s="103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28">
        <f>AE57/AE61</f>
        <v>0.24645717806531114</v>
      </c>
      <c r="AH57" s="21">
        <v>2</v>
      </c>
      <c r="AI57" s="22">
        <v>2460</v>
      </c>
      <c r="AJ57" s="22">
        <v>1131</v>
      </c>
      <c r="AK57" s="150">
        <f>AI57/AI61</f>
        <v>0.74988728828258433</v>
      </c>
      <c r="AL57" s="7">
        <v>1</v>
      </c>
      <c r="AM57" s="8">
        <v>600</v>
      </c>
      <c r="AN57" s="8">
        <v>300</v>
      </c>
      <c r="AO57" s="156">
        <f>AM57/AM61</f>
        <v>9.3088201070514312E-2</v>
      </c>
      <c r="AP57" s="151">
        <f>B57+F57+J57+N57+R57+V57+Z57+AD57+AH57+AL57</f>
        <v>57</v>
      </c>
      <c r="AQ57" s="22">
        <f>C57+G57+K57+O57+S57+W57+AA57+AE57+AI57+AM57</f>
        <v>9625.1367859999991</v>
      </c>
      <c r="AR57" s="22">
        <f>D57+H57+L57+P57+T57+X57+AB57+AF57+AJ57+AN57</f>
        <v>4505.3906009999992</v>
      </c>
      <c r="AS57" s="128">
        <f>AQ57/AQ61</f>
        <v>0.15647877926445219</v>
      </c>
      <c r="AT57" s="140"/>
      <c r="AU57" s="140"/>
    </row>
    <row r="58" spans="1:47" s="28" customFormat="1" ht="24" customHeight="1" x14ac:dyDescent="0.35">
      <c r="A58" s="23" t="s">
        <v>43</v>
      </c>
      <c r="B58" s="97">
        <v>18</v>
      </c>
      <c r="C58" s="98">
        <v>1701.25</v>
      </c>
      <c r="D58" s="99">
        <v>611.84156399999995</v>
      </c>
      <c r="E58" s="100">
        <f>C58/C61</f>
        <v>0.29239419326186283</v>
      </c>
      <c r="F58" s="14">
        <v>23</v>
      </c>
      <c r="G58" s="8">
        <v>5980.4213</v>
      </c>
      <c r="H58" s="31">
        <v>2843.6747540000001</v>
      </c>
      <c r="I58" s="18">
        <f>G58/G61</f>
        <v>0.7465894408005832</v>
      </c>
      <c r="J58" s="101">
        <v>25</v>
      </c>
      <c r="K58" s="98">
        <v>5767.49</v>
      </c>
      <c r="L58" s="98">
        <v>2635.5977349999998</v>
      </c>
      <c r="M58" s="92">
        <f>K58/K61</f>
        <v>0.65998522926350778</v>
      </c>
      <c r="N58" s="102">
        <v>34</v>
      </c>
      <c r="O58" s="98">
        <v>4155.4153960000003</v>
      </c>
      <c r="P58" s="98">
        <v>1838.0432679999999</v>
      </c>
      <c r="Q58" s="103">
        <f>O58/O61</f>
        <v>0.47255880797558991</v>
      </c>
      <c r="R58" s="24">
        <v>10</v>
      </c>
      <c r="S58" s="8">
        <v>6841</v>
      </c>
      <c r="T58" s="31">
        <v>2231.5489950000001</v>
      </c>
      <c r="U58" s="18">
        <f>S58/S61</f>
        <v>0.6080779975903613</v>
      </c>
      <c r="V58" s="97">
        <v>4</v>
      </c>
      <c r="W58" s="144">
        <v>3110</v>
      </c>
      <c r="X58" s="144">
        <v>1555</v>
      </c>
      <c r="Y58" s="103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15</v>
      </c>
      <c r="AE58" s="8">
        <v>1223</v>
      </c>
      <c r="AF58" s="8">
        <v>551.96344420000003</v>
      </c>
      <c r="AG58" s="17">
        <f>AE58/AE61</f>
        <v>0.7535428219346888</v>
      </c>
      <c r="AH58" s="14">
        <v>8</v>
      </c>
      <c r="AI58" s="8">
        <v>820.49300000000005</v>
      </c>
      <c r="AJ58" s="8">
        <v>333.173699</v>
      </c>
      <c r="AK58" s="18">
        <f>AI58/AI61</f>
        <v>0.25011271171741567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1">
        <f>B58+F58+J58+N58+R58+V58+Z58+AD58+AH58+AL58</f>
        <v>155</v>
      </c>
      <c r="AQ58" s="8">
        <f t="shared" ref="AQ58:AR60" si="17">C58+G58+K58+O58+S58+W58+AA58+AE58+AI58+AM58</f>
        <v>35379.769696000003</v>
      </c>
      <c r="AR58" s="8">
        <f t="shared" si="17"/>
        <v>14688.051856190001</v>
      </c>
      <c r="AS58" s="17">
        <f>AQ58/AQ61</f>
        <v>0.57517968791259733</v>
      </c>
      <c r="AT58" s="140"/>
      <c r="AU58" s="140"/>
    </row>
    <row r="59" spans="1:47" s="28" customFormat="1" ht="25.5" customHeight="1" x14ac:dyDescent="0.35">
      <c r="A59" s="23" t="s">
        <v>44</v>
      </c>
      <c r="B59" s="97">
        <v>10</v>
      </c>
      <c r="C59" s="98">
        <v>3358.194</v>
      </c>
      <c r="D59" s="99">
        <v>1341.91597</v>
      </c>
      <c r="E59" s="100">
        <f>C59/C61</f>
        <v>0.57717350503854703</v>
      </c>
      <c r="F59" s="14">
        <v>3</v>
      </c>
      <c r="G59" s="8">
        <v>1160</v>
      </c>
      <c r="H59" s="31">
        <v>538</v>
      </c>
      <c r="I59" s="18">
        <f>G59/G61</f>
        <v>0.14481316748180875</v>
      </c>
      <c r="J59" s="101">
        <v>1</v>
      </c>
      <c r="K59" s="98">
        <v>233</v>
      </c>
      <c r="L59" s="98">
        <v>82</v>
      </c>
      <c r="M59" s="92">
        <f>K59/K61</f>
        <v>2.6662648468986912E-2</v>
      </c>
      <c r="N59" s="102">
        <v>6</v>
      </c>
      <c r="O59" s="98">
        <v>3725.3101000000001</v>
      </c>
      <c r="P59" s="98">
        <v>1839.891611</v>
      </c>
      <c r="Q59" s="103">
        <f>O59/O61</f>
        <v>0.42364671938454396</v>
      </c>
      <c r="R59" s="24">
        <v>1</v>
      </c>
      <c r="S59" s="8">
        <v>472.401499</v>
      </c>
      <c r="T59" s="31">
        <v>108.75493299999999</v>
      </c>
      <c r="U59" s="18">
        <f>S59/S61</f>
        <v>4.199049226291552E-2</v>
      </c>
      <c r="V59" s="97"/>
      <c r="W59" s="98"/>
      <c r="X59" s="98"/>
      <c r="Y59" s="103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1">
        <f>B59+F59+J59+N59+R59+V59+Z59+AD59+AH59+AL59</f>
        <v>24</v>
      </c>
      <c r="AQ59" s="8">
        <f t="shared" si="17"/>
        <v>12311.905599</v>
      </c>
      <c r="AR59" s="8">
        <f t="shared" si="17"/>
        <v>5552.9141990000007</v>
      </c>
      <c r="AS59" s="17">
        <f>AQ59/AQ61</f>
        <v>0.20015839788925513</v>
      </c>
      <c r="AT59" s="140"/>
      <c r="AU59" s="140"/>
    </row>
    <row r="60" spans="1:47" s="28" customFormat="1" ht="36" customHeight="1" thickBot="1" x14ac:dyDescent="0.4">
      <c r="A60" s="23" t="s">
        <v>45</v>
      </c>
      <c r="B60" s="176">
        <v>1</v>
      </c>
      <c r="C60" s="177">
        <v>350</v>
      </c>
      <c r="D60" s="178">
        <v>23.02</v>
      </c>
      <c r="E60" s="179">
        <f>C60/C61</f>
        <v>6.0154573191272293E-2</v>
      </c>
      <c r="F60" s="14"/>
      <c r="G60" s="8"/>
      <c r="H60" s="31"/>
      <c r="I60" s="20"/>
      <c r="J60" s="180">
        <v>1</v>
      </c>
      <c r="K60" s="177">
        <v>390</v>
      </c>
      <c r="L60" s="177">
        <v>191.5</v>
      </c>
      <c r="M60" s="93">
        <f>K60/K61</f>
        <v>4.4628467394441609E-2</v>
      </c>
      <c r="N60" s="181">
        <v>1</v>
      </c>
      <c r="O60" s="177">
        <v>224</v>
      </c>
      <c r="P60" s="177">
        <v>102.1816</v>
      </c>
      <c r="Q60" s="182">
        <f>O60/O61</f>
        <v>2.5473547864414789E-2</v>
      </c>
      <c r="R60" s="39">
        <v>2</v>
      </c>
      <c r="S60" s="10">
        <v>3100</v>
      </c>
      <c r="T60" s="32">
        <v>1550</v>
      </c>
      <c r="U60" s="20">
        <f>S60/S61</f>
        <v>0.2755506201622745</v>
      </c>
      <c r="V60" s="183"/>
      <c r="W60" s="184"/>
      <c r="X60" s="184"/>
      <c r="Y60" s="185"/>
      <c r="Z60" s="39"/>
      <c r="AA60" s="10"/>
      <c r="AB60" s="10"/>
      <c r="AC60" s="19">
        <f>AA60/AA61</f>
        <v>0</v>
      </c>
      <c r="AD60" s="174"/>
      <c r="AE60" s="10"/>
      <c r="AF60" s="10"/>
      <c r="AG60" s="19"/>
      <c r="AH60" s="174"/>
      <c r="AI60" s="10"/>
      <c r="AJ60" s="10"/>
      <c r="AK60" s="20"/>
      <c r="AL60" s="175">
        <v>1</v>
      </c>
      <c r="AM60" s="10">
        <v>130</v>
      </c>
      <c r="AN60" s="10">
        <v>65</v>
      </c>
      <c r="AO60" s="11">
        <f>AM60/AM61</f>
        <v>2.0169110231944766E-2</v>
      </c>
      <c r="AP60" s="153">
        <f>B60+F60+J60+N60+R60+V60+Z60+AD60+AH60+AL60</f>
        <v>6</v>
      </c>
      <c r="AQ60" s="8">
        <f t="shared" si="17"/>
        <v>4194</v>
      </c>
      <c r="AR60" s="8">
        <f t="shared" si="17"/>
        <v>1931.7015999999999</v>
      </c>
      <c r="AS60" s="17">
        <f>AQ60/AQ61</f>
        <v>6.8183134933695322E-2</v>
      </c>
    </row>
    <row r="61" spans="1:47" s="73" customFormat="1" ht="21.75" customHeight="1" thickBot="1" x14ac:dyDescent="0.35">
      <c r="A61" s="72" t="s">
        <v>3</v>
      </c>
      <c r="B61" s="78">
        <f t="shared" ref="B61:M61" si="18">SUM(B57:B60)</f>
        <v>35</v>
      </c>
      <c r="C61" s="78">
        <f t="shared" si="18"/>
        <v>5818.3440000000001</v>
      </c>
      <c r="D61" s="186">
        <f>SUM(D57:D60)</f>
        <v>2138.1844839999999</v>
      </c>
      <c r="E61" s="83">
        <f t="shared" si="18"/>
        <v>1</v>
      </c>
      <c r="F61" s="57">
        <f t="shared" si="18"/>
        <v>36</v>
      </c>
      <c r="G61" s="59">
        <f>SUM(G57:G60)</f>
        <v>8010.3212999999996</v>
      </c>
      <c r="H61" s="59">
        <f t="shared" si="18"/>
        <v>3804.6747540000001</v>
      </c>
      <c r="I61" s="58">
        <f t="shared" si="18"/>
        <v>1</v>
      </c>
      <c r="J61" s="86">
        <f t="shared" si="18"/>
        <v>42</v>
      </c>
      <c r="K61" s="87">
        <f t="shared" si="18"/>
        <v>8738.8167859999994</v>
      </c>
      <c r="L61" s="88">
        <f t="shared" si="18"/>
        <v>4039.0510340000001</v>
      </c>
      <c r="M61" s="52">
        <f t="shared" si="18"/>
        <v>1.0000000000000002</v>
      </c>
      <c r="N61" s="91">
        <f>SUM(N57:N60)</f>
        <v>56</v>
      </c>
      <c r="O61" s="90">
        <f>SUM(O57:O60)</f>
        <v>8793.4354960000001</v>
      </c>
      <c r="P61" s="90">
        <f>SUM(P57:P60)</f>
        <v>4036.7464369999998</v>
      </c>
      <c r="Q61" s="85">
        <f>SUM(Q57:Q60)</f>
        <v>1</v>
      </c>
      <c r="R61" s="51">
        <f>SUM(R57:R60)</f>
        <v>18</v>
      </c>
      <c r="S61" s="54">
        <f t="shared" ref="S61:U61" si="19">SUM(S57:S60)</f>
        <v>11250.201498999999</v>
      </c>
      <c r="T61" s="55">
        <f t="shared" si="19"/>
        <v>4292.8039280000003</v>
      </c>
      <c r="U61" s="80">
        <f t="shared" si="19"/>
        <v>1</v>
      </c>
      <c r="V61" s="78">
        <f t="shared" ref="V61:AS61" si="20">SUM(V57:V60)</f>
        <v>5</v>
      </c>
      <c r="W61" s="94">
        <f>SUM(W57:W60)</f>
        <v>4110</v>
      </c>
      <c r="X61" s="95">
        <f>SUM(X57:X60)</f>
        <v>2055</v>
      </c>
      <c r="Y61" s="96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16</v>
      </c>
      <c r="AE61" s="54">
        <f t="shared" si="20"/>
        <v>1623</v>
      </c>
      <c r="AF61" s="54">
        <f t="shared" si="20"/>
        <v>751.96344420000003</v>
      </c>
      <c r="AG61" s="50">
        <f t="shared" si="20"/>
        <v>1</v>
      </c>
      <c r="AH61" s="46">
        <f>SUM(AH57:AH60)</f>
        <v>10</v>
      </c>
      <c r="AI61" s="54">
        <f t="shared" si="20"/>
        <v>3280.4929999999999</v>
      </c>
      <c r="AJ61" s="55">
        <f t="shared" si="20"/>
        <v>1464.1736989999999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7">
        <f t="shared" si="21"/>
        <v>1</v>
      </c>
      <c r="AP61" s="154">
        <f>SUM(AP57:AP60)</f>
        <v>242</v>
      </c>
      <c r="AQ61" s="152">
        <f>SUM(AQ57:AQ60)</f>
        <v>61510.812081000004</v>
      </c>
      <c r="AR61" s="54">
        <f>SUM(AR57:AR60)</f>
        <v>26678.058256190001</v>
      </c>
      <c r="AS61" s="50">
        <f t="shared" si="20"/>
        <v>1</v>
      </c>
    </row>
    <row r="62" spans="1:47" x14ac:dyDescent="0.3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0"/>
      <c r="AR62" s="160"/>
      <c r="AS62" s="2"/>
    </row>
    <row r="63" spans="1:47" x14ac:dyDescent="0.3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38"/>
      <c r="AR63" s="138"/>
      <c r="AS63" s="2"/>
    </row>
    <row r="64" spans="1:47" x14ac:dyDescent="0.35">
      <c r="AQ64" s="134"/>
      <c r="AR64" s="134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2021-04-16T11:12:08Z</dcterms:modified>
</cp:coreProperties>
</file>