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<sst xmlns="http://schemas.openxmlformats.org/spreadsheetml/2006/main" count="236" uniqueCount="62">
  <si>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</si>
  <si>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</si>
  <si>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</si>
  <si>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</si>
  <si>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</si>
  <si>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</si>
  <si>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</si>
  <si>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</si>
  <si>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</si>
  <si>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</si>
  <si>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</si>
  <si>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</si>
  <si>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</si>
  <si>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</si>
  <si>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</si>
  <si>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</si>
  <si>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</si>
  <si>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</si>
  <si>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</si>
  <si>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</si>
  <si>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</si>
  <si>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</si>
  <si>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</si>
  <si>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</si>
  <si>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</si>
  <si>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</si>
  <si>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</si>
  <si>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</si>
  <si>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</si>
  <si>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</si>
  <si>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</si>
  <si>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</si>
  <si>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</si>
  <si>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</si>
  <si>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</si>
  <si>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</si>
  <si>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</si>
  <si>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</si>
  <si>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</si>
  <si>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</si>
  <si>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</si>
  <si>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</si>
  <si>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</si>
  <si>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</si>
  <si>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</si>
  <si>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</si>
  <si>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</si>
  <si>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</si>
  <si>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</si>
  <si>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</si>
  <si>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</si>
  <si>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</si>
  <si>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</si>
  <si>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</si>
  <si>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</si>
  <si>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</si>
  <si>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</si>
  <si>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</si>
  <si>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</si>
  <si>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</si>
  <si>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</si>
  <si>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16.04.2021г.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</si>
</sst>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/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3.81640625" style="1" customWidth="1"/>
    <col min="40" max="40" width="12.269531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47" width="11.1796875" style="1" bestFit="1" customWidth="1"/>
    <col min="48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01" t="s">
        <v>0</v>
      </c>
      <c r="B3" s="191" t="s">
        <v>57</v>
      </c>
      <c r="C3" s="192"/>
      <c r="D3" s="192"/>
      <c r="E3" s="193"/>
      <c r="F3" s="204" t="s">
        <v>40</v>
      </c>
      <c r="G3" s="204"/>
      <c r="H3" s="204"/>
      <c r="I3" s="204"/>
      <c r="J3" s="205" t="s">
        <v>55</v>
      </c>
      <c r="K3" s="204"/>
      <c r="L3" s="204"/>
      <c r="M3" s="204"/>
      <c r="N3" s="191" t="s">
        <v>58</v>
      </c>
      <c r="O3" s="192"/>
      <c r="P3" s="192"/>
      <c r="Q3" s="193"/>
    </row>
    <row r="4" spans="1:20" ht="18" customHeight="1" x14ac:dyDescent="0.3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21.65" customHeight="1" thickBot="1" x14ac:dyDescent="0.4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35">
      <c r="A6" s="23" t="s">
        <v>22</v>
      </c>
      <c r="B6" s="14">
        <v>35</v>
      </c>
      <c r="C6" s="143">
        <v>5818.3440000000001</v>
      </c>
      <c r="D6" s="143">
        <v>2138.1844839999999</v>
      </c>
      <c r="E6" s="17">
        <f>C6/C16</f>
        <v>0.10492524935452253</v>
      </c>
      <c r="F6" s="24">
        <v>2</v>
      </c>
      <c r="G6" s="143">
        <v>399.62979999999999</v>
      </c>
      <c r="H6" s="143">
        <v>186</v>
      </c>
      <c r="I6" s="18">
        <f>G6/G16</f>
        <v>2.7350443110452965E-2</v>
      </c>
      <c r="J6" s="14"/>
      <c r="K6" s="143"/>
      <c r="L6" s="143"/>
      <c r="M6" s="18">
        <f>K6/K16</f>
        <v>0</v>
      </c>
      <c r="N6" s="14">
        <f>B6+J6</f>
        <v>35</v>
      </c>
      <c r="O6" s="143">
        <f>C6+K6</f>
        <v>5818.3440000000001</v>
      </c>
      <c r="P6" s="143">
        <f>D6+L6</f>
        <v>2138.1844839999999</v>
      </c>
      <c r="Q6" s="17">
        <f>O6/O16</f>
        <v>9.4590589900490366E-2</v>
      </c>
    </row>
    <row r="7" spans="1:20" s="28" customFormat="1" x14ac:dyDescent="0.35">
      <c r="A7" s="23" t="s">
        <v>23</v>
      </c>
      <c r="B7" s="14">
        <v>33</v>
      </c>
      <c r="C7" s="143">
        <v>3320.2363</v>
      </c>
      <c r="D7" s="143">
        <v>1459.6322540000001</v>
      </c>
      <c r="E7" s="17">
        <f>C7/C16</f>
        <v>5.9875562822245862E-2</v>
      </c>
      <c r="F7" s="24">
        <v>4</v>
      </c>
      <c r="G7" s="143">
        <v>3555</v>
      </c>
      <c r="H7" s="143">
        <v>1754.5</v>
      </c>
      <c r="I7" s="18">
        <f>G7/G16</f>
        <v>0.2433022393666846</v>
      </c>
      <c r="J7" s="14">
        <v>3</v>
      </c>
      <c r="K7" s="143">
        <v>4690.085</v>
      </c>
      <c r="L7" s="143">
        <v>2345.0425</v>
      </c>
      <c r="M7" s="18">
        <f>K7/K16</f>
        <v>0.77412856408356145</v>
      </c>
      <c r="N7" s="14">
        <f t="shared" ref="N7:N15" si="0">B7+J7</f>
        <v>36</v>
      </c>
      <c r="O7" s="143">
        <f t="shared" ref="O7:O15" si="1">C7+K7</f>
        <v>8010.3212999999996</v>
      </c>
      <c r="P7" s="143">
        <f t="shared" ref="P7:P15" si="2">D7+L7</f>
        <v>3804.6747540000001</v>
      </c>
      <c r="Q7" s="17">
        <f>O7/O16</f>
        <v>0.13022623225087118</v>
      </c>
    </row>
    <row r="8" spans="1:20" s="28" customFormat="1" x14ac:dyDescent="0.35">
      <c r="A8" s="23" t="s">
        <v>19</v>
      </c>
      <c r="B8" s="14">
        <v>41</v>
      </c>
      <c r="C8" s="145">
        <v>8228.8167859999994</v>
      </c>
      <c r="D8" s="145">
        <v>3788.0510340000001</v>
      </c>
      <c r="E8" s="17">
        <f>C8/C16</f>
        <v>0.14839456951389099</v>
      </c>
      <c r="F8" s="24">
        <v>8</v>
      </c>
      <c r="G8" s="143">
        <v>4566.8263429999997</v>
      </c>
      <c r="H8" s="143">
        <v>1919.163172</v>
      </c>
      <c r="I8" s="18">
        <f>G8/G16</f>
        <v>0.3125510762449133</v>
      </c>
      <c r="J8" s="14">
        <v>1</v>
      </c>
      <c r="K8" s="143">
        <v>510</v>
      </c>
      <c r="L8" s="143">
        <v>251</v>
      </c>
      <c r="M8" s="18">
        <f>K8/K16</f>
        <v>8.4178765988807525E-2</v>
      </c>
      <c r="N8" s="14">
        <f t="shared" si="0"/>
        <v>42</v>
      </c>
      <c r="O8" s="143">
        <f t="shared" si="1"/>
        <v>8738.8167859999994</v>
      </c>
      <c r="P8" s="143">
        <f t="shared" si="2"/>
        <v>4039.0510340000001</v>
      </c>
      <c r="Q8" s="17">
        <f>O8/O16</f>
        <v>0.14206960516945152</v>
      </c>
    </row>
    <row r="9" spans="1:20" s="28" customFormat="1" ht="15.75" customHeight="1" x14ac:dyDescent="0.35">
      <c r="A9" s="23" t="s">
        <v>26</v>
      </c>
      <c r="B9" s="14">
        <v>52</v>
      </c>
      <c r="C9" s="143">
        <v>8468.9854959999993</v>
      </c>
      <c r="D9" s="143">
        <v>3895.0688369999998</v>
      </c>
      <c r="E9" s="17">
        <f>C9/C16</f>
        <v>0.15272565784141237</v>
      </c>
      <c r="F9" s="24">
        <v>1</v>
      </c>
      <c r="G9" s="143">
        <v>140</v>
      </c>
      <c r="H9" s="143">
        <v>20</v>
      </c>
      <c r="I9" s="18">
        <f>G9/G16</f>
        <v>9.5815227879988314E-3</v>
      </c>
      <c r="J9" s="14">
        <v>4</v>
      </c>
      <c r="K9" s="143">
        <v>324.45</v>
      </c>
      <c r="L9" s="143">
        <v>141.67760000000001</v>
      </c>
      <c r="M9" s="18">
        <f>K9/K16</f>
        <v>5.3552550245232554E-2</v>
      </c>
      <c r="N9" s="14">
        <f t="shared" si="0"/>
        <v>56</v>
      </c>
      <c r="O9" s="143">
        <f t="shared" si="1"/>
        <v>8793.4354960000001</v>
      </c>
      <c r="P9" s="143">
        <f t="shared" si="2"/>
        <v>4036.7464369999998</v>
      </c>
      <c r="Q9" s="17">
        <f>O9/O16</f>
        <v>0.14295755816750455</v>
      </c>
    </row>
    <row r="10" spans="1:20" s="28" customFormat="1" x14ac:dyDescent="0.3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6.2047947913376325E-2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5.593650747886636E-2</v>
      </c>
    </row>
    <row r="11" spans="1:20" s="28" customFormat="1" ht="15.75" customHeight="1" x14ac:dyDescent="0.3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0.19979705220790914</v>
      </c>
      <c r="F11" s="24">
        <v>1</v>
      </c>
      <c r="G11" s="143">
        <v>500</v>
      </c>
      <c r="H11" s="143">
        <v>241.75481600000001</v>
      </c>
      <c r="I11" s="18">
        <f>G11/G16</f>
        <v>3.4219724242852967E-2</v>
      </c>
      <c r="J11" s="14">
        <v>1</v>
      </c>
      <c r="K11" s="143">
        <v>171</v>
      </c>
      <c r="L11" s="143">
        <v>81.099999999999994</v>
      </c>
      <c r="M11" s="18">
        <f>K11/K16</f>
        <v>2.8224645066835464E-2</v>
      </c>
      <c r="N11" s="14">
        <f t="shared" si="0"/>
        <v>18</v>
      </c>
      <c r="O11" s="143">
        <f t="shared" si="1"/>
        <v>11250.201499000001</v>
      </c>
      <c r="P11" s="143">
        <f t="shared" si="2"/>
        <v>4292.8039280000003</v>
      </c>
      <c r="Q11" s="17">
        <f>O11/O16</f>
        <v>0.18289795108192144</v>
      </c>
    </row>
    <row r="12" spans="1:20" s="28" customFormat="1" x14ac:dyDescent="0.35">
      <c r="A12" s="30" t="s">
        <v>35</v>
      </c>
      <c r="B12" s="14">
        <v>15</v>
      </c>
      <c r="C12" s="143">
        <v>1560</v>
      </c>
      <c r="D12" s="143">
        <v>676.96344420000003</v>
      </c>
      <c r="E12" s="17">
        <f>C12/C16</f>
        <v>2.813229829536637E-2</v>
      </c>
      <c r="F12" s="24"/>
      <c r="G12" s="143"/>
      <c r="H12" s="143"/>
      <c r="I12" s="18">
        <f>G12/G16</f>
        <v>0</v>
      </c>
      <c r="J12" s="14">
        <v>1</v>
      </c>
      <c r="K12" s="143">
        <v>63</v>
      </c>
      <c r="L12" s="143">
        <v>75</v>
      </c>
      <c r="M12" s="18">
        <f>K12/K16</f>
        <v>1.0398553445676225E-2</v>
      </c>
      <c r="N12" s="14">
        <f t="shared" si="0"/>
        <v>16</v>
      </c>
      <c r="O12" s="143">
        <f t="shared" si="1"/>
        <v>1623</v>
      </c>
      <c r="P12" s="143">
        <f t="shared" si="2"/>
        <v>751.96344420000003</v>
      </c>
      <c r="Q12" s="17">
        <f>O12/O16</f>
        <v>2.6385605149591682E-2</v>
      </c>
    </row>
    <row r="13" spans="1:20" s="28" customFormat="1" ht="21" customHeight="1" x14ac:dyDescent="0.35">
      <c r="A13" s="30" t="s">
        <v>29</v>
      </c>
      <c r="B13" s="14">
        <v>8</v>
      </c>
      <c r="C13" s="143">
        <v>2980.4929999999999</v>
      </c>
      <c r="D13" s="143">
        <v>1422.1736989999999</v>
      </c>
      <c r="E13" s="17">
        <f>C13/C16</f>
        <v>5.3748793681571413E-2</v>
      </c>
      <c r="F13" s="24">
        <v>4</v>
      </c>
      <c r="G13" s="143">
        <v>2810</v>
      </c>
      <c r="H13" s="143">
        <v>252</v>
      </c>
      <c r="I13" s="18">
        <f>G13/G16</f>
        <v>0.19231485024483369</v>
      </c>
      <c r="J13" s="14">
        <v>2</v>
      </c>
      <c r="K13" s="143">
        <v>300</v>
      </c>
      <c r="L13" s="143">
        <v>42</v>
      </c>
      <c r="M13" s="18">
        <f>K13/K16</f>
        <v>4.9516921169886784E-2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5.3331973502156169E-2</v>
      </c>
    </row>
    <row r="14" spans="1:20" s="28" customFormat="1" ht="18" customHeight="1" x14ac:dyDescent="0.35">
      <c r="A14" s="30" t="s">
        <v>32</v>
      </c>
      <c r="B14" s="14">
        <v>5</v>
      </c>
      <c r="C14" s="143">
        <v>4110</v>
      </c>
      <c r="D14" s="143">
        <v>2055</v>
      </c>
      <c r="E14" s="17">
        <f>C14/C16</f>
        <v>7.4117785893561397E-2</v>
      </c>
      <c r="F14" s="24">
        <v>3</v>
      </c>
      <c r="G14" s="143">
        <v>2640</v>
      </c>
      <c r="H14" s="143">
        <v>1320</v>
      </c>
      <c r="I14" s="18">
        <f>G14/G16</f>
        <v>0.18068014400226368</v>
      </c>
      <c r="J14" s="14"/>
      <c r="K14" s="143"/>
      <c r="L14" s="143"/>
      <c r="M14" s="18">
        <f>K14/K16</f>
        <v>0</v>
      </c>
      <c r="N14" s="14">
        <f t="shared" si="0"/>
        <v>5</v>
      </c>
      <c r="O14" s="143">
        <f t="shared" si="1"/>
        <v>4110</v>
      </c>
      <c r="P14" s="143">
        <f t="shared" si="2"/>
        <v>2055</v>
      </c>
      <c r="Q14" s="17">
        <f>O14/O16</f>
        <v>6.6817521358485413E-2</v>
      </c>
    </row>
    <row r="15" spans="1:20" s="28" customFormat="1" ht="18" customHeight="1" x14ac:dyDescent="0.3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0.11623508247614356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0.10478645594066124</v>
      </c>
    </row>
    <row r="16" spans="1:20" ht="29.25" customHeight="1" thickBot="1" x14ac:dyDescent="0.4">
      <c r="A16" s="149" t="s">
        <v>3</v>
      </c>
      <c r="B16" s="106">
        <f>SUM(B6:B15)</f>
        <v>230</v>
      </c>
      <c r="C16" s="107">
        <f t="shared" ref="C16:M16" si="3">SUM(C6:C15)</f>
        <v>55452.277081</v>
      </c>
      <c r="D16" s="107">
        <f>SUM(D6:D15)</f>
        <v>23742.238156189997</v>
      </c>
      <c r="E16" s="108">
        <f t="shared" si="3"/>
        <v>0.99999999999999989</v>
      </c>
      <c r="F16" s="126">
        <f>SUM(F6:F15)</f>
        <v>23</v>
      </c>
      <c r="G16" s="110">
        <f>SUM(G6:G15)</f>
        <v>14611.456142999999</v>
      </c>
      <c r="H16" s="111">
        <f t="shared" si="3"/>
        <v>5693.4179880000002</v>
      </c>
      <c r="I16" s="137">
        <f>SUM(I6:I15)</f>
        <v>1</v>
      </c>
      <c r="J16" s="109">
        <f t="shared" si="3"/>
        <v>12</v>
      </c>
      <c r="K16" s="110">
        <f>SUM(K6:K15)</f>
        <v>6058.5349999999999</v>
      </c>
      <c r="L16" s="111">
        <f>SUM(L6:L15)</f>
        <v>2935.8200999999999</v>
      </c>
      <c r="M16" s="137">
        <f t="shared" si="3"/>
        <v>0.99999999999999989</v>
      </c>
      <c r="N16" s="106">
        <f>SUM(N6:N15)</f>
        <v>242</v>
      </c>
      <c r="O16" s="107">
        <f t="shared" ref="O16" si="4">SUM(O6:O15)</f>
        <v>61510.812081000004</v>
      </c>
      <c r="P16" s="107">
        <f>SUM(P6:P15)</f>
        <v>26678.058256190001</v>
      </c>
      <c r="Q16" s="108">
        <f t="shared" ref="Q16" si="5">SUM(Q6:Q15)</f>
        <v>0.99999999999999989</v>
      </c>
    </row>
    <row r="17" spans="1:45" x14ac:dyDescent="0.3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4">
      <c r="A18" s="200" t="s">
        <v>51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50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3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4.2967552279480209E-2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1.6471866679413666E-2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0.31698717948717947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0.16914429270955481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0.18907338582937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0.11571633939659778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4.4871794871794872E-2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0.1771550694960721</v>
      </c>
    </row>
    <row r="23" spans="1:45" x14ac:dyDescent="0.3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2.2198644700571819E-2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0.14804621977936555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5.3864123537556388E-2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1.4021750309536722E-2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0.19230769230769232</v>
      </c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4.3138895748244026E-2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8.5935104558960418E-3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0.46267014364951753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7.3366630734700095E-2</v>
      </c>
    </row>
    <row r="26" spans="1:45" x14ac:dyDescent="0.3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1.3749616729433667E-3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3.2164419236360445E-2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6.9540877363199879E-3</v>
      </c>
    </row>
    <row r="27" spans="1:45" x14ac:dyDescent="0.3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2.1844411008541419E-2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2.0630352083268674E-2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3.4374041823584167E-2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4</v>
      </c>
      <c r="O28" s="8">
        <v>509</v>
      </c>
      <c r="P28" s="31">
        <v>234.465856</v>
      </c>
      <c r="Q28" s="17">
        <f>O28/O38</f>
        <v>6.0101649747824767E-2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8</v>
      </c>
      <c r="AQ28" s="8">
        <f t="shared" si="7"/>
        <v>1059.5</v>
      </c>
      <c r="AR28" s="31">
        <f t="shared" si="8"/>
        <v>447.23896000000002</v>
      </c>
      <c r="AS28" s="17">
        <f>AQ28/AQ38</f>
        <v>1.910651925893633E-2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1.046689573528138E-2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2.6459256088921298E-3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8.0292970193557647E-2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0.22948717948717948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14</v>
      </c>
      <c r="AQ30" s="8">
        <f t="shared" si="7"/>
        <v>1749.7</v>
      </c>
      <c r="AR30" s="31">
        <f t="shared" si="8"/>
        <v>838.92669999999998</v>
      </c>
      <c r="AS30" s="17">
        <f>AQ30/AQ38</f>
        <v>3.1553257902181123E-2</v>
      </c>
    </row>
    <row r="31" spans="1:45" x14ac:dyDescent="0.3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0.24404710343699171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9.4764609099762726E-2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1.6230172093480602E-3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6.6666666666666666E-2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31</v>
      </c>
      <c r="AQ31" s="8">
        <f t="shared" si="7"/>
        <v>6488.5634</v>
      </c>
      <c r="AR31" s="31">
        <f t="shared" si="8"/>
        <v>2977.3444380000001</v>
      </c>
      <c r="AS31" s="17">
        <f>AQ31/AQ38</f>
        <v>0.11701166735717734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5.9862393835771827E-2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3.424259022960547E-2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2.7884615384615386E-2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1.6082297192184444E-2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2.9561675968282384E-2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7.7707064241735726E-3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2.3542946633066511E-2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2.6983622831513571E-3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1.771168460152007E-3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3.8461538461538464E-2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1.1174581687508683E-2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6.0154573191272293E-2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7.6300355019524061E-3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2</v>
      </c>
      <c r="AE35" s="40">
        <v>50</v>
      </c>
      <c r="AF35" s="40">
        <v>13.531504199999999</v>
      </c>
      <c r="AG35" s="18">
        <f>AF35/AE35</f>
        <v>0.27063008399999999</v>
      </c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13</v>
      </c>
      <c r="AQ35" s="8">
        <f t="shared" si="7"/>
        <v>3053.71866</v>
      </c>
      <c r="AR35" s="31">
        <f t="shared" si="8"/>
        <v>1353.3886332</v>
      </c>
      <c r="AS35" s="17">
        <f>AQ35/AQ38</f>
        <v>5.5069310418747748E-2</v>
      </c>
    </row>
    <row r="36" spans="1:45" x14ac:dyDescent="0.3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1.8905723002971293E-2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4.7231158937386854E-3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5.128205128205128E-2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1.7384317664572553E-2</v>
      </c>
    </row>
    <row r="37" spans="1:45" ht="15" thickBot="1" x14ac:dyDescent="0.4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0.23374348440037235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2.3615579468693425E-2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6.7993627989208036E-2</v>
      </c>
    </row>
    <row r="38" spans="1:45" s="56" customFormat="1" ht="28.5" customHeight="1" thickBot="1" x14ac:dyDescent="0.4">
      <c r="A38" s="127" t="s">
        <v>3</v>
      </c>
      <c r="B38" s="46">
        <f>SUM(B21:B37)</f>
        <v>35</v>
      </c>
      <c r="C38" s="47">
        <f>SUM(C21:C37)</f>
        <v>5818.3440000000001</v>
      </c>
      <c r="D38" s="47">
        <f>SUM(D21:D37)</f>
        <v>2138.1844839999999</v>
      </c>
      <c r="E38" s="52">
        <f t="shared" ref="E38:I38" si="9">SUM(E21:E36)</f>
        <v>0.75594430305255245</v>
      </c>
      <c r="F38" s="113">
        <f>SUM(F21:F37)</f>
        <v>33</v>
      </c>
      <c r="G38" s="114">
        <f>SUM(G21:G36)</f>
        <v>3320.2363000000005</v>
      </c>
      <c r="H38" s="114">
        <f>SUM(H21:H36)</f>
        <v>1459.6322540000001</v>
      </c>
      <c r="I38" s="122">
        <f t="shared" si="9"/>
        <v>1</v>
      </c>
      <c r="J38" s="116">
        <f>SUM(J21:J37)</f>
        <v>41</v>
      </c>
      <c r="K38" s="123">
        <f>SUM(K21:K37)</f>
        <v>8228.8167859999994</v>
      </c>
      <c r="L38" s="123">
        <f>SUM(L21:L37)</f>
        <v>3788.0510340000001</v>
      </c>
      <c r="M38" s="115">
        <f t="shared" ref="M38:U38" si="10">SUM(M21:M36)</f>
        <v>0.97083420299157452</v>
      </c>
      <c r="N38" s="116">
        <f>SUM(N21:N37)</f>
        <v>52</v>
      </c>
      <c r="O38" s="114">
        <f>SUM(O21:O37)</f>
        <v>8468.9854959999993</v>
      </c>
      <c r="P38" s="114">
        <f>SUM(P21:P37)</f>
        <v>3895.0688369999998</v>
      </c>
      <c r="Q38" s="115">
        <f t="shared" si="10"/>
        <v>0.97638442053130658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5</v>
      </c>
      <c r="W38" s="119">
        <f t="shared" si="11"/>
        <v>4110</v>
      </c>
      <c r="X38" s="120">
        <f>SUM(X21:X37)</f>
        <v>2055</v>
      </c>
      <c r="Y38" s="121">
        <f t="shared" si="11"/>
        <v>0.97972520699037002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15</v>
      </c>
      <c r="AE38" s="47">
        <f>SUM(AE21:AE37)</f>
        <v>1560</v>
      </c>
      <c r="AF38" s="118">
        <f>SUM(AF21:AF37)</f>
        <v>676.96344420000003</v>
      </c>
      <c r="AG38" s="58">
        <f t="shared" ref="AG38:AN38" si="12">SUM(AG21:AG37)</f>
        <v>1.2385788019487178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230</v>
      </c>
      <c r="AQ38" s="54">
        <f>C38+G38+K38+O38+S38+AA38+AI38+AE38+W38+AM38</f>
        <v>55452.277080999993</v>
      </c>
      <c r="AR38" s="55">
        <f>D38+H38+L38+P38+T38+AB38+AJ38+AF38+X38+AN38</f>
        <v>23742.238156189997</v>
      </c>
      <c r="AS38" s="50">
        <f>SUM(AS21:AS36)</f>
        <v>0.93200637201079228</v>
      </c>
    </row>
    <row r="39" spans="1:45" x14ac:dyDescent="0.3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4">
      <c r="A40" s="200" t="s">
        <v>52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50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3" thickBot="1" x14ac:dyDescent="0.4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30</v>
      </c>
      <c r="C43" s="8">
        <v>4783.2439999999997</v>
      </c>
      <c r="D43" s="188">
        <v>1874.56322</v>
      </c>
      <c r="E43" s="17">
        <f>C43/C50</f>
        <v>0.82209714654204002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40</v>
      </c>
      <c r="O43" s="8">
        <v>6902.1754959999998</v>
      </c>
      <c r="P43" s="8">
        <v>3248.995899</v>
      </c>
      <c r="Q43" s="17">
        <f>O43/O50</f>
        <v>0.81499436966328231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11</v>
      </c>
      <c r="AE43" s="21">
        <v>750</v>
      </c>
      <c r="AF43" s="62">
        <v>340.71694000000002</v>
      </c>
      <c r="AG43" s="17">
        <f>AE43/AE50</f>
        <v>0.48076923076923078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174</v>
      </c>
      <c r="AQ43" s="8">
        <f>C43+G43+K43+O43+S43+AA43+AI43+AE43+W43+AM43</f>
        <v>35719.631796000001</v>
      </c>
      <c r="AR43" s="8">
        <f>D43+H43+L43+P43+T43+AB43+AJ43+AF43+X43+AN43</f>
        <v>16000.287528989997</v>
      </c>
      <c r="AS43" s="17">
        <f>AR43/AR50</f>
        <v>0.67391656269855316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7.5966632430121014E-2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1.2988568707781385E-2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0.134270988018409</v>
      </c>
    </row>
    <row r="45" spans="1:45" x14ac:dyDescent="0.3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3.5069135511009736E-2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5.128205128205128E-2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7.6421560935566249E-2</v>
      </c>
    </row>
    <row r="46" spans="1:45" ht="28.5" x14ac:dyDescent="0.3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0.10193622102783885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0.13222481022418792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16</v>
      </c>
      <c r="AQ46" s="8">
        <f>C46+G46+K46+O46+S46+W46+AA46+AE46+AI46+AM46</f>
        <v>5674.3114989999995</v>
      </c>
      <c r="AR46" s="8">
        <f>D46+H46+L46+P46+T46+X46+AB46+AF46+AJ46+AN46</f>
        <v>2397.3689479999998</v>
      </c>
      <c r="AS46" s="19">
        <f>AR46/AR50</f>
        <v>0.10097485048497695</v>
      </c>
    </row>
    <row r="47" spans="1:45" ht="28.5" x14ac:dyDescent="0.3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0.21153846153846154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3</v>
      </c>
      <c r="AQ47" s="8">
        <f t="shared" si="13"/>
        <v>370</v>
      </c>
      <c r="AR47" s="8">
        <f t="shared" si="13"/>
        <v>139.76900420000001</v>
      </c>
      <c r="AS47" s="17">
        <f>AR47/AR50</f>
        <v>5.8869346386183014E-3</v>
      </c>
    </row>
    <row r="48" spans="1:45" ht="61.5" customHeight="1" thickBot="1" x14ac:dyDescent="0.4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2.2541905685389716E-4</v>
      </c>
    </row>
    <row r="49" spans="1:47" ht="22.5" customHeight="1" thickBot="1" x14ac:dyDescent="0.4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0.25641025641025639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8.4238056532112016E-3</v>
      </c>
    </row>
    <row r="50" spans="1:47" s="56" customFormat="1" ht="24.75" customHeight="1" thickBot="1" x14ac:dyDescent="0.4">
      <c r="A50" s="45" t="s">
        <v>3</v>
      </c>
      <c r="B50" s="57">
        <f t="shared" ref="B50:H50" si="15">SUM(B43:B49)</f>
        <v>35</v>
      </c>
      <c r="C50" s="59">
        <f t="shared" si="15"/>
        <v>5818.3440000000001</v>
      </c>
      <c r="D50" s="57">
        <f t="shared" si="15"/>
        <v>2138.1844839999999</v>
      </c>
      <c r="E50" s="58">
        <f t="shared" si="15"/>
        <v>0.99999999999999989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52</v>
      </c>
      <c r="O50" s="59">
        <f t="shared" si="16"/>
        <v>8468.9854959999993</v>
      </c>
      <c r="P50" s="59">
        <f t="shared" si="16"/>
        <v>3895.0688369999998</v>
      </c>
      <c r="Q50" s="58">
        <f t="shared" si="16"/>
        <v>0.99527688410626136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15</v>
      </c>
      <c r="AE50" s="59">
        <f t="shared" si="16"/>
        <v>1560</v>
      </c>
      <c r="AF50" s="59">
        <f t="shared" si="16"/>
        <v>676.96344420000003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230</v>
      </c>
      <c r="AQ50" s="124">
        <f t="shared" si="16"/>
        <v>55452.277081000007</v>
      </c>
      <c r="AR50" s="55">
        <f t="shared" si="16"/>
        <v>23742.238156189997</v>
      </c>
      <c r="AS50" s="52">
        <f t="shared" si="16"/>
        <v>1.0001201214861888</v>
      </c>
    </row>
    <row r="51" spans="1:47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0"/>
      <c r="AR51" s="140"/>
      <c r="AS51" s="28"/>
    </row>
    <row r="52" spans="1:47" ht="15.75" customHeight="1" x14ac:dyDescent="0.35"/>
    <row r="53" spans="1:47" ht="15" customHeight="1" x14ac:dyDescent="0.35"/>
    <row r="54" spans="1:47" s="69" customFormat="1" ht="16" thickBot="1" x14ac:dyDescent="0.4">
      <c r="A54" s="233" t="s">
        <v>53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4">
      <c r="A55" s="228" t="s">
        <v>41</v>
      </c>
      <c r="B55" s="230" t="s">
        <v>22</v>
      </c>
      <c r="C55" s="231"/>
      <c r="D55" s="232"/>
      <c r="E55" s="82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50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7" s="69" customFormat="1" ht="50.25" customHeight="1" thickBot="1" x14ac:dyDescent="0.4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3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7.027772850831783E-2</v>
      </c>
      <c r="F57" s="14">
        <v>10</v>
      </c>
      <c r="G57" s="8">
        <v>869.9</v>
      </c>
      <c r="H57" s="31">
        <v>423</v>
      </c>
      <c r="I57" s="18">
        <f>G57/G61</f>
        <v>0.10859739171760813</v>
      </c>
      <c r="J57" s="101">
        <v>15</v>
      </c>
      <c r="K57" s="8">
        <v>2348.3267860000001</v>
      </c>
      <c r="L57" s="135">
        <v>1129.953299</v>
      </c>
      <c r="M57" s="92">
        <f>K57/K61</f>
        <v>0.26872365487306377</v>
      </c>
      <c r="N57" s="102">
        <v>15</v>
      </c>
      <c r="O57" s="98">
        <v>688.71</v>
      </c>
      <c r="P57" s="98">
        <v>256.62995799999999</v>
      </c>
      <c r="Q57" s="103">
        <f>O57/O61</f>
        <v>7.8320924775451384E-2</v>
      </c>
      <c r="R57" s="24">
        <v>5</v>
      </c>
      <c r="S57" s="8">
        <v>836.8</v>
      </c>
      <c r="T57" s="31">
        <v>402.5</v>
      </c>
      <c r="U57" s="18">
        <f>S57/S61</f>
        <v>7.4380889984448806E-2</v>
      </c>
      <c r="V57" s="97">
        <v>1</v>
      </c>
      <c r="W57" s="98">
        <v>1000</v>
      </c>
      <c r="X57" s="98">
        <v>500</v>
      </c>
      <c r="Y57" s="103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0.24645717806531114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57</v>
      </c>
      <c r="AQ57" s="22">
        <f>C57+G57+K57+O57+S57+W57+AA57+AE57+AI57+AM57</f>
        <v>9625.1367859999991</v>
      </c>
      <c r="AR57" s="22">
        <f>D57+H57+L57+P57+T57+X57+AB57+AF57+AJ57+AN57</f>
        <v>4505.3906009999992</v>
      </c>
      <c r="AS57" s="128">
        <f>AQ57/AQ61</f>
        <v>0.15647877926445219</v>
      </c>
      <c r="AT57" s="140"/>
      <c r="AU57" s="140"/>
    </row>
    <row r="58" spans="1:47" s="28" customFormat="1" ht="24" customHeight="1" x14ac:dyDescent="0.35">
      <c r="A58" s="23" t="s">
        <v>43</v>
      </c>
      <c r="B58" s="97">
        <v>18</v>
      </c>
      <c r="C58" s="98">
        <v>1701.25</v>
      </c>
      <c r="D58" s="99">
        <v>611.84156399999995</v>
      </c>
      <c r="E58" s="100">
        <f>C58/C61</f>
        <v>0.29239419326186283</v>
      </c>
      <c r="F58" s="14">
        <v>23</v>
      </c>
      <c r="G58" s="8">
        <v>5980.4213</v>
      </c>
      <c r="H58" s="31">
        <v>2843.6747540000001</v>
      </c>
      <c r="I58" s="18">
        <f>G58/G61</f>
        <v>0.7465894408005832</v>
      </c>
      <c r="J58" s="101">
        <v>25</v>
      </c>
      <c r="K58" s="98">
        <v>5767.49</v>
      </c>
      <c r="L58" s="98">
        <v>2635.5977349999998</v>
      </c>
      <c r="M58" s="92">
        <f>K58/K61</f>
        <v>0.65998522926350778</v>
      </c>
      <c r="N58" s="102">
        <v>34</v>
      </c>
      <c r="O58" s="98">
        <v>4155.4153960000003</v>
      </c>
      <c r="P58" s="98">
        <v>1838.0432679999999</v>
      </c>
      <c r="Q58" s="103">
        <f>O58/O61</f>
        <v>0.47255880797558991</v>
      </c>
      <c r="R58" s="24">
        <v>10</v>
      </c>
      <c r="S58" s="8">
        <v>6841</v>
      </c>
      <c r="T58" s="31">
        <v>2231.5489950000001</v>
      </c>
      <c r="U58" s="18">
        <f>S58/S61</f>
        <v>0.6080779975903613</v>
      </c>
      <c r="V58" s="97">
        <v>4</v>
      </c>
      <c r="W58" s="144">
        <v>3110</v>
      </c>
      <c r="X58" s="144">
        <v>1555</v>
      </c>
      <c r="Y58" s="103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15</v>
      </c>
      <c r="AE58" s="8">
        <v>1223</v>
      </c>
      <c r="AF58" s="8">
        <v>551.96344420000003</v>
      </c>
      <c r="AG58" s="17">
        <f>AE58/AE61</f>
        <v>0.7535428219346888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155</v>
      </c>
      <c r="AQ58" s="8">
        <f t="shared" ref="AQ58:AR60" si="17">C58+G58+K58+O58+S58+W58+AA58+AE58+AI58+AM58</f>
        <v>35379.769696000003</v>
      </c>
      <c r="AR58" s="8">
        <f t="shared" si="17"/>
        <v>14688.051856190001</v>
      </c>
      <c r="AS58" s="17">
        <f>AQ58/AQ61</f>
        <v>0.57517968791259733</v>
      </c>
      <c r="AT58" s="140"/>
      <c r="AU58" s="140"/>
    </row>
    <row r="59" spans="1:47" s="28" customFormat="1" ht="25.5" customHeight="1" x14ac:dyDescent="0.3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0.57717350503854703</v>
      </c>
      <c r="F59" s="14">
        <v>3</v>
      </c>
      <c r="G59" s="8">
        <v>1160</v>
      </c>
      <c r="H59" s="31">
        <v>538</v>
      </c>
      <c r="I59" s="18">
        <f>G59/G61</f>
        <v>0.14481316748180875</v>
      </c>
      <c r="J59" s="101">
        <v>1</v>
      </c>
      <c r="K59" s="98">
        <v>233</v>
      </c>
      <c r="L59" s="98">
        <v>82</v>
      </c>
      <c r="M59" s="92">
        <f>K59/K61</f>
        <v>2.6662648468986912E-2</v>
      </c>
      <c r="N59" s="102">
        <v>6</v>
      </c>
      <c r="O59" s="98">
        <v>3725.3101000000001</v>
      </c>
      <c r="P59" s="98">
        <v>1839.891611</v>
      </c>
      <c r="Q59" s="103">
        <f>O59/O61</f>
        <v>0.42364671938454396</v>
      </c>
      <c r="R59" s="24">
        <v>1</v>
      </c>
      <c r="S59" s="8">
        <v>472.401499</v>
      </c>
      <c r="T59" s="31">
        <v>108.75493299999999</v>
      </c>
      <c r="U59" s="18">
        <f>S59/S61</f>
        <v>4.199049226291552E-2</v>
      </c>
      <c r="V59" s="97"/>
      <c r="W59" s="98"/>
      <c r="X59" s="98"/>
      <c r="Y59" s="103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24</v>
      </c>
      <c r="AQ59" s="8">
        <f t="shared" si="17"/>
        <v>12311.905599</v>
      </c>
      <c r="AR59" s="8">
        <f t="shared" si="17"/>
        <v>5552.9141990000007</v>
      </c>
      <c r="AS59" s="17">
        <f>AQ59/AQ61</f>
        <v>0.20015839788925513</v>
      </c>
      <c r="AT59" s="140"/>
      <c r="AU59" s="140"/>
    </row>
    <row r="60" spans="1:47" s="28" customFormat="1" ht="36" customHeight="1" thickBot="1" x14ac:dyDescent="0.4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6.0154573191272293E-2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4.4628467394441609E-2</v>
      </c>
      <c r="N60" s="181">
        <v>1</v>
      </c>
      <c r="O60" s="177">
        <v>224</v>
      </c>
      <c r="P60" s="177">
        <v>102.1816</v>
      </c>
      <c r="Q60" s="182">
        <f>O60/O61</f>
        <v>2.5473547864414789E-2</v>
      </c>
      <c r="R60" s="39">
        <v>2</v>
      </c>
      <c r="S60" s="10">
        <v>3100</v>
      </c>
      <c r="T60" s="32">
        <v>1550</v>
      </c>
      <c r="U60" s="20">
        <f>S60/S61</f>
        <v>0.2755506201622745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6</v>
      </c>
      <c r="AQ60" s="8">
        <f t="shared" si="17"/>
        <v>4194</v>
      </c>
      <c r="AR60" s="8">
        <f t="shared" si="17"/>
        <v>1931.7015999999999</v>
      </c>
      <c r="AS60" s="17">
        <f>AQ60/AQ61</f>
        <v>6.8183134933695322E-2</v>
      </c>
    </row>
    <row r="61" spans="1:47" s="73" customFormat="1" ht="21.75" customHeight="1" thickBot="1" x14ac:dyDescent="0.35">
      <c r="A61" s="72" t="s">
        <v>3</v>
      </c>
      <c r="B61" s="78">
        <f t="shared" ref="B61:M61" si="18">SUM(B57:B60)</f>
        <v>35</v>
      </c>
      <c r="C61" s="78">
        <f t="shared" si="18"/>
        <v>5818.3440000000001</v>
      </c>
      <c r="D61" s="186">
        <f>SUM(D57:D60)</f>
        <v>2138.1844839999999</v>
      </c>
      <c r="E61" s="83">
        <f t="shared" si="18"/>
        <v>1</v>
      </c>
      <c r="F61" s="57">
        <f t="shared" si="18"/>
        <v>36</v>
      </c>
      <c r="G61" s="59">
        <f>SUM(G57:G60)</f>
        <v>8010.3212999999996</v>
      </c>
      <c r="H61" s="59">
        <f t="shared" si="18"/>
        <v>3804.6747540000001</v>
      </c>
      <c r="I61" s="58">
        <f t="shared" si="18"/>
        <v>1</v>
      </c>
      <c r="J61" s="86">
        <f t="shared" si="18"/>
        <v>42</v>
      </c>
      <c r="K61" s="87">
        <f t="shared" si="18"/>
        <v>8738.8167859999994</v>
      </c>
      <c r="L61" s="88">
        <f t="shared" si="18"/>
        <v>4039.0510340000001</v>
      </c>
      <c r="M61" s="52">
        <f t="shared" si="18"/>
        <v>1.0000000000000002</v>
      </c>
      <c r="N61" s="91">
        <f>SUM(N57:N60)</f>
        <v>56</v>
      </c>
      <c r="O61" s="90">
        <f>SUM(O57:O60)</f>
        <v>8793.4354960000001</v>
      </c>
      <c r="P61" s="90">
        <f>SUM(P57:P60)</f>
        <v>4036.7464369999998</v>
      </c>
      <c r="Q61" s="85">
        <f>SUM(Q57:Q60)</f>
        <v>1</v>
      </c>
      <c r="R61" s="51">
        <f>SUM(R57:R60)</f>
        <v>18</v>
      </c>
      <c r="S61" s="54">
        <f t="shared" ref="S61:U61" si="19">SUM(S57:S60)</f>
        <v>11250.201498999999</v>
      </c>
      <c r="T61" s="55">
        <f t="shared" si="19"/>
        <v>4292.8039280000003</v>
      </c>
      <c r="U61" s="80">
        <f t="shared" si="19"/>
        <v>1</v>
      </c>
      <c r="V61" s="78">
        <f t="shared" ref="V61:AS61" si="20">SUM(V57:V60)</f>
        <v>5</v>
      </c>
      <c r="W61" s="94">
        <f>SUM(W57:W60)</f>
        <v>4110</v>
      </c>
      <c r="X61" s="95">
        <f>SUM(X57:X60)</f>
        <v>2055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16</v>
      </c>
      <c r="AE61" s="54">
        <f t="shared" si="20"/>
        <v>1623</v>
      </c>
      <c r="AF61" s="54">
        <f t="shared" si="20"/>
        <v>751.96344420000003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242</v>
      </c>
      <c r="AQ61" s="152">
        <f>SUM(AQ57:AQ60)</f>
        <v>61510.812081000004</v>
      </c>
      <c r="AR61" s="54">
        <f>SUM(AR57:AR60)</f>
        <v>26678.058256190001</v>
      </c>
      <c r="AS61" s="50">
        <f t="shared" si="20"/>
        <v>1</v>
      </c>
    </row>
    <row r="62" spans="1:47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35">
      <c r="AQ64" s="134"/>
      <c r="AR64" s="134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2021-04-16T11:12:08Z</dcterms:modified>
</cp:coreProperties>
</file>